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9226"/>
  <workbookPr/>
  <mc:AlternateContent xmlns:mc="http://schemas.openxmlformats.org/markup-compatibility/2006">
    <mc:Choice Requires="x15">
      <x15ac:absPath xmlns:x15ac="http://schemas.microsoft.com/office/spreadsheetml/2010/11/ac" url="\\192.168.2.20\docs\Pagaidu dokumenti\Renovācija_iepirkums\Altum_iepirkumi\24_Darza_3\"/>
    </mc:Choice>
  </mc:AlternateContent>
  <xr:revisionPtr revIDLastSave="0" documentId="8_{22F555D2-40AC-40A3-931B-7667F7EA12C5}" xr6:coauthVersionLast="32" xr6:coauthVersionMax="32" xr10:uidLastSave="{00000000-0000-0000-0000-000000000000}"/>
  <bookViews>
    <workbookView xWindow="0" yWindow="0" windowWidth="14625" windowHeight="11880" tabRatio="990"/>
  </bookViews>
  <sheets>
    <sheet name="BUVNIECIBAS KOPTAME" sheetId="1" r:id="rId1"/>
    <sheet name="KOPSAVILKUMS_1" sheetId="2" r:id="rId2"/>
    <sheet name="1" sheetId="3" r:id="rId3"/>
    <sheet name="2" sheetId="4" r:id="rId4"/>
    <sheet name="3" sheetId="5" r:id="rId5"/>
    <sheet name="4" sheetId="6" r:id="rId6"/>
    <sheet name="5" sheetId="7" r:id="rId7"/>
    <sheet name="6" sheetId="8" r:id="rId8"/>
    <sheet name="7" sheetId="9" r:id="rId9"/>
    <sheet name="8" sheetId="10" r:id="rId10"/>
    <sheet name="9" sheetId="11" r:id="rId11"/>
    <sheet name="10" sheetId="12" r:id="rId12"/>
  </sheets>
  <definedNames>
    <definedName name="_xlnm._FilterDatabase" localSheetId="2" hidden="1">'1'!$A$14:$O$31</definedName>
    <definedName name="_xlnm._FilterDatabase" localSheetId="3" hidden="1">'2'!$A$14:$O$104</definedName>
    <definedName name="_xlnm._FilterDatabase" localSheetId="4" hidden="1">'3'!$A$14:$O$43</definedName>
    <definedName name="_xlnm._FilterDatabase" localSheetId="5" hidden="1">'4'!$A$14:$O$74</definedName>
    <definedName name="_xlnm._FilterDatabase" localSheetId="6" hidden="1">'5'!$A$14:$O$22</definedName>
    <definedName name="_xlnm._FilterDatabase" localSheetId="7" hidden="1">'6'!$A$14:$O$29</definedName>
    <definedName name="_xlnm._FilterDatabase" localSheetId="8" hidden="1">'7'!$A$14:$O$39</definedName>
    <definedName name="_xlnm._FilterDatabase" localSheetId="9" hidden="1">'8'!$A$14:$O$37</definedName>
    <definedName name="_xlnm._FilterDatabase" localSheetId="10" hidden="1">'9'!$A$14:$O$48</definedName>
    <definedName name="_xlnm.Print_Area" localSheetId="2">'1'!$A$1:$O$42</definedName>
    <definedName name="_xlnm.Print_Area" localSheetId="3">'2'!$A$1:$O$116</definedName>
    <definedName name="_xlnm.Print_Area" localSheetId="4">'3'!$A$1:$O$56</definedName>
    <definedName name="_xlnm.Print_Area" localSheetId="5">'4'!$A$1:$O$87</definedName>
    <definedName name="_xlnm.Print_Area" localSheetId="6">'5'!$A$1:$O$35</definedName>
    <definedName name="_xlnm.Print_Area" localSheetId="7">'6'!$A$1:$O$40</definedName>
    <definedName name="_xlnm.Print_Area" localSheetId="8">'7'!$A$1:$O$51</definedName>
    <definedName name="_xlnm.Print_Area" localSheetId="9">'8'!$A$1:$O$49</definedName>
    <definedName name="_xlnm.Print_Area" localSheetId="10">'9'!$A$1:$O$59</definedName>
    <definedName name="_xlnm.Print_Area" localSheetId="0">'BUVNIECIBAS KOPTAME'!$A$1:$G$40</definedName>
    <definedName name="_xlnm.Print_Area" localSheetId="1">KOPSAVILKUMS_1!$A$1:$H$47</definedName>
    <definedName name="_xlnm.Print_Titles" localSheetId="2">'1'!$12:$13</definedName>
    <definedName name="_xlnm.Print_Titles" localSheetId="3">'2'!$12:$13</definedName>
    <definedName name="_xlnm.Print_Titles" localSheetId="4">'3'!$12:$13</definedName>
    <definedName name="_xlnm.Print_Titles" localSheetId="5">'4'!$12:$13</definedName>
    <definedName name="_xlnm.Print_Titles" localSheetId="6">'5'!$12:$13</definedName>
    <definedName name="_xlnm.Print_Titles" localSheetId="7">'6'!$12:$13</definedName>
    <definedName name="_xlnm.Print_Titles" localSheetId="8">'7'!$12:$13</definedName>
    <definedName name="_xlnm.Print_Titles" localSheetId="9">'8'!$12:$13</definedName>
    <definedName name="_xlnm.Print_Titles" localSheetId="10">'9'!$12:$13</definedName>
    <definedName name="Excel_BuiltIn__FilterDatabase" localSheetId="3">'2:3'!$A$15:$O$185</definedName>
    <definedName name="Excel_BuiltIn__FilterDatabase" localSheetId="4">'3'!$A$65518:$O$65518</definedName>
    <definedName name="Excel_BuiltIn__FilterDatabase" localSheetId="5">'4'!$A$14:$O$44</definedName>
    <definedName name="Excel_BuiltIn__FilterDatabase" localSheetId="6">'5'!$A$65476:$O$65476</definedName>
    <definedName name="Excel_BuiltIn__FilterDatabase" localSheetId="7">'6'!$A$65490:$O$65490</definedName>
    <definedName name="Excel_BuiltIn__FilterDatabase" localSheetId="8">'7'!$A$65510:$O$65510</definedName>
    <definedName name="Excel_BuiltIn__FilterDatabase" localSheetId="9">'8'!$A$65506:$O$65506</definedName>
    <definedName name="Excel_BuiltIn__FilterDatabase" localSheetId="10">'9'!$A$65528:$O$65528</definedName>
    <definedName name="Excel_BuiltIn_Print_Area" localSheetId="4">'3'!$A$65518:$O$65531</definedName>
    <definedName name="Excel_BuiltIn_Print_Area" localSheetId="5">'4'!$A$1:$O$57</definedName>
    <definedName name="Excel_BuiltIn_Print_Area" localSheetId="6">'5'!$A$65476:$O$65489</definedName>
    <definedName name="Excel_BuiltIn_Print_Area" localSheetId="7">'6'!$A$65490:$O$65501</definedName>
    <definedName name="Excel_BuiltIn_Print_Area" localSheetId="8">'7'!$A$65510:$O$65522</definedName>
    <definedName name="Excel_BuiltIn_Print_Area" localSheetId="9">'8'!$A$65506:$O$65518</definedName>
    <definedName name="Excel_BuiltIn_Print_Area" localSheetId="10">'9'!$A$3:$O$65529</definedName>
    <definedName name="Excel_BuiltIn_Print_Titles" localSheetId="4">'3'!#REF!</definedName>
    <definedName name="Excel_BuiltIn_Print_Titles" localSheetId="5">'4'!$13:$13</definedName>
    <definedName name="Excel_BuiltIn_Print_Titles" localSheetId="6">'5'!#REF!</definedName>
    <definedName name="Excel_BuiltIn_Print_Titles" localSheetId="7">'6'!#REF!</definedName>
    <definedName name="Excel_BuiltIn_Print_Titles" localSheetId="8">'7'!#REF!</definedName>
    <definedName name="Excel_BuiltIn_Print_Titles" localSheetId="9">'8'!#REF!</definedName>
    <definedName name="Excel_BuiltIn_Print_Titles" localSheetId="10">'9'!#REF!</definedName>
  </definedNames>
  <calcPr calcId="179017" fullCalcOnLoad="1" iterateDelta="1E-4" fullPrecision="0"/>
</workbook>
</file>

<file path=xl/calcChain.xml><?xml version="1.0" encoding="utf-8"?>
<calcChain xmlns="http://schemas.openxmlformats.org/spreadsheetml/2006/main">
  <c r="B2" i="3" l="1"/>
  <c r="A5" i="3"/>
  <c r="C5" i="3"/>
  <c r="A6" i="3"/>
  <c r="C6" i="3"/>
  <c r="A7" i="3"/>
  <c r="C7" i="3"/>
  <c r="A8" i="3"/>
  <c r="C8" i="3"/>
  <c r="J15" i="3"/>
  <c r="K15" i="3"/>
  <c r="L15" i="3"/>
  <c r="M15" i="3"/>
  <c r="N15" i="3"/>
  <c r="J16" i="3"/>
  <c r="K16" i="3"/>
  <c r="L16" i="3"/>
  <c r="M16" i="3"/>
  <c r="N16" i="3"/>
  <c r="J17" i="3"/>
  <c r="K17" i="3"/>
  <c r="L17" i="3"/>
  <c r="M17" i="3"/>
  <c r="N17" i="3"/>
  <c r="J18" i="3"/>
  <c r="K18" i="3"/>
  <c r="L18" i="3"/>
  <c r="M18" i="3"/>
  <c r="N18" i="3"/>
  <c r="J19" i="3"/>
  <c r="K19" i="3"/>
  <c r="L19" i="3"/>
  <c r="M19" i="3"/>
  <c r="N19" i="3"/>
  <c r="J20" i="3"/>
  <c r="K20" i="3"/>
  <c r="L20" i="3"/>
  <c r="M20" i="3"/>
  <c r="N20" i="3"/>
  <c r="J21" i="3"/>
  <c r="K21" i="3"/>
  <c r="L21" i="3"/>
  <c r="M21" i="3"/>
  <c r="N21" i="3"/>
  <c r="J22" i="3"/>
  <c r="K22" i="3"/>
  <c r="L22" i="3"/>
  <c r="M22" i="3"/>
  <c r="N22" i="3"/>
  <c r="J23" i="3"/>
  <c r="K23" i="3"/>
  <c r="L23" i="3"/>
  <c r="M23" i="3"/>
  <c r="N23" i="3"/>
  <c r="J24" i="3"/>
  <c r="K24" i="3"/>
  <c r="L24" i="3"/>
  <c r="M24" i="3"/>
  <c r="N24" i="3"/>
  <c r="J25" i="3"/>
  <c r="K25" i="3"/>
  <c r="L25" i="3"/>
  <c r="M25" i="3"/>
  <c r="N25" i="3"/>
  <c r="J26" i="3"/>
  <c r="K26" i="3"/>
  <c r="L26" i="3"/>
  <c r="M26" i="3"/>
  <c r="N26" i="3"/>
  <c r="J27" i="3"/>
  <c r="K27" i="3"/>
  <c r="L27" i="3"/>
  <c r="M27" i="3"/>
  <c r="N27" i="3"/>
  <c r="J28" i="3"/>
  <c r="K28" i="3"/>
  <c r="L28" i="3"/>
  <c r="M28" i="3"/>
  <c r="N28" i="3"/>
  <c r="J29" i="3"/>
  <c r="K29" i="3"/>
  <c r="L29" i="3"/>
  <c r="M29" i="3"/>
  <c r="N29" i="3"/>
  <c r="J30" i="3"/>
  <c r="K30" i="3"/>
  <c r="L30" i="3"/>
  <c r="M30" i="3"/>
  <c r="N30" i="3"/>
  <c r="C35" i="3"/>
  <c r="B43" i="3"/>
  <c r="A5" i="12"/>
  <c r="C5" i="12"/>
  <c r="A6" i="12"/>
  <c r="C6" i="12"/>
  <c r="A7" i="12"/>
  <c r="C7" i="12"/>
  <c r="A8" i="12"/>
  <c r="C8" i="12"/>
  <c r="C48" i="12"/>
  <c r="B2" i="4"/>
  <c r="A5" i="4"/>
  <c r="C5" i="4"/>
  <c r="A6" i="4"/>
  <c r="C6" i="4"/>
  <c r="A7" i="4"/>
  <c r="C7" i="4"/>
  <c r="A8" i="4"/>
  <c r="C8" i="4"/>
  <c r="J16" i="4"/>
  <c r="K16" i="4"/>
  <c r="L16" i="4"/>
  <c r="M16" i="4"/>
  <c r="N16" i="4"/>
  <c r="J17" i="4"/>
  <c r="K17" i="4"/>
  <c r="L17" i="4"/>
  <c r="M17" i="4"/>
  <c r="N17" i="4"/>
  <c r="J18" i="4"/>
  <c r="K18" i="4"/>
  <c r="L18" i="4"/>
  <c r="M18" i="4"/>
  <c r="N18" i="4"/>
  <c r="J19" i="4"/>
  <c r="K19" i="4"/>
  <c r="L19" i="4"/>
  <c r="M19" i="4"/>
  <c r="N19" i="4"/>
  <c r="J20" i="4"/>
  <c r="K20" i="4"/>
  <c r="L20" i="4"/>
  <c r="M20" i="4"/>
  <c r="N20" i="4"/>
  <c r="J21" i="4"/>
  <c r="K21" i="4"/>
  <c r="L21" i="4"/>
  <c r="M21" i="4"/>
  <c r="N21" i="4"/>
  <c r="J22" i="4"/>
  <c r="K22" i="4"/>
  <c r="L22" i="4"/>
  <c r="M22" i="4"/>
  <c r="N22" i="4"/>
  <c r="J23" i="4"/>
  <c r="K23" i="4"/>
  <c r="L23" i="4"/>
  <c r="M23" i="4"/>
  <c r="N23" i="4"/>
  <c r="J24" i="4"/>
  <c r="K24" i="4"/>
  <c r="L24" i="4"/>
  <c r="M24" i="4"/>
  <c r="N24" i="4"/>
  <c r="J25" i="4"/>
  <c r="K25" i="4"/>
  <c r="L25" i="4"/>
  <c r="M25" i="4"/>
  <c r="N25" i="4"/>
  <c r="J26" i="4"/>
  <c r="K26" i="4"/>
  <c r="L26" i="4"/>
  <c r="M26" i="4"/>
  <c r="N26" i="4"/>
  <c r="J27" i="4"/>
  <c r="K27" i="4"/>
  <c r="L27" i="4"/>
  <c r="M27" i="4"/>
  <c r="N27" i="4"/>
  <c r="J28" i="4"/>
  <c r="K28" i="4"/>
  <c r="L28" i="4"/>
  <c r="M28" i="4"/>
  <c r="N28" i="4"/>
  <c r="J29" i="4"/>
  <c r="K29" i="4"/>
  <c r="L29" i="4"/>
  <c r="M29" i="4"/>
  <c r="N29" i="4"/>
  <c r="J30" i="4"/>
  <c r="K30" i="4"/>
  <c r="L30" i="4"/>
  <c r="M30" i="4"/>
  <c r="N30" i="4"/>
  <c r="J31" i="4"/>
  <c r="K31" i="4"/>
  <c r="L31" i="4"/>
  <c r="M31" i="4"/>
  <c r="N31" i="4"/>
  <c r="J32" i="4"/>
  <c r="K32" i="4"/>
  <c r="L32" i="4"/>
  <c r="M32" i="4"/>
  <c r="N32" i="4"/>
  <c r="J33" i="4"/>
  <c r="K33" i="4"/>
  <c r="L33" i="4"/>
  <c r="M33" i="4"/>
  <c r="N33" i="4"/>
  <c r="J34" i="4"/>
  <c r="K34" i="4"/>
  <c r="L34" i="4"/>
  <c r="M34" i="4"/>
  <c r="N34" i="4"/>
  <c r="J35" i="4"/>
  <c r="K35" i="4"/>
  <c r="L35" i="4"/>
  <c r="M35" i="4"/>
  <c r="N35" i="4"/>
  <c r="J36" i="4"/>
  <c r="K36" i="4"/>
  <c r="L36" i="4"/>
  <c r="M36" i="4"/>
  <c r="N36" i="4"/>
  <c r="J37" i="4"/>
  <c r="K37" i="4"/>
  <c r="L37" i="4"/>
  <c r="M37" i="4"/>
  <c r="N37" i="4"/>
  <c r="J38" i="4"/>
  <c r="K38" i="4"/>
  <c r="L38" i="4"/>
  <c r="M38" i="4"/>
  <c r="N38" i="4"/>
  <c r="J39" i="4"/>
  <c r="K39" i="4"/>
  <c r="L39" i="4"/>
  <c r="M39" i="4"/>
  <c r="N39" i="4"/>
  <c r="J40" i="4"/>
  <c r="K40" i="4"/>
  <c r="L40" i="4"/>
  <c r="M40" i="4"/>
  <c r="N40" i="4"/>
  <c r="J41" i="4"/>
  <c r="K41" i="4"/>
  <c r="L41" i="4"/>
  <c r="M41" i="4"/>
  <c r="N41" i="4"/>
  <c r="J42" i="4"/>
  <c r="K42" i="4"/>
  <c r="L42" i="4"/>
  <c r="M42" i="4"/>
  <c r="N42" i="4"/>
  <c r="J43" i="4"/>
  <c r="K43" i="4"/>
  <c r="L43" i="4"/>
  <c r="M43" i="4"/>
  <c r="N43" i="4"/>
  <c r="J44" i="4"/>
  <c r="K44" i="4"/>
  <c r="L44" i="4"/>
  <c r="M44" i="4"/>
  <c r="N44" i="4"/>
  <c r="J45" i="4"/>
  <c r="K45" i="4"/>
  <c r="L45" i="4"/>
  <c r="M45" i="4"/>
  <c r="N45" i="4"/>
  <c r="J46" i="4"/>
  <c r="K46" i="4"/>
  <c r="L46" i="4"/>
  <c r="M46" i="4"/>
  <c r="N46" i="4"/>
  <c r="J47" i="4"/>
  <c r="K47" i="4"/>
  <c r="L47" i="4"/>
  <c r="M47" i="4"/>
  <c r="N47" i="4"/>
  <c r="J48" i="4"/>
  <c r="K48" i="4"/>
  <c r="L48" i="4"/>
  <c r="M48" i="4"/>
  <c r="N48" i="4"/>
  <c r="J49" i="4"/>
  <c r="K49" i="4"/>
  <c r="L49" i="4"/>
  <c r="M49" i="4"/>
  <c r="N49" i="4"/>
  <c r="J50" i="4"/>
  <c r="K50" i="4"/>
  <c r="L50" i="4"/>
  <c r="M50" i="4"/>
  <c r="N50" i="4"/>
  <c r="J51" i="4"/>
  <c r="K51" i="4"/>
  <c r="L51" i="4"/>
  <c r="M51" i="4"/>
  <c r="N51" i="4"/>
  <c r="J52" i="4"/>
  <c r="K52" i="4"/>
  <c r="L52" i="4"/>
  <c r="M52" i="4"/>
  <c r="N52" i="4"/>
  <c r="J53" i="4"/>
  <c r="K53" i="4"/>
  <c r="L53" i="4"/>
  <c r="M53" i="4"/>
  <c r="N53" i="4"/>
  <c r="J54" i="4"/>
  <c r="K54" i="4"/>
  <c r="L54" i="4"/>
  <c r="M54" i="4"/>
  <c r="N54" i="4"/>
  <c r="J55" i="4"/>
  <c r="K55" i="4"/>
  <c r="L55" i="4"/>
  <c r="M55" i="4"/>
  <c r="N55" i="4"/>
  <c r="J56" i="4"/>
  <c r="K56" i="4"/>
  <c r="L56" i="4"/>
  <c r="M56" i="4"/>
  <c r="N56" i="4"/>
  <c r="J57" i="4"/>
  <c r="K57" i="4"/>
  <c r="L57" i="4"/>
  <c r="M57" i="4"/>
  <c r="N57" i="4"/>
  <c r="J58" i="4"/>
  <c r="K58" i="4"/>
  <c r="L58" i="4"/>
  <c r="M58" i="4"/>
  <c r="N58" i="4"/>
  <c r="J59" i="4"/>
  <c r="K59" i="4"/>
  <c r="L59" i="4"/>
  <c r="M59" i="4"/>
  <c r="N59" i="4"/>
  <c r="J60" i="4"/>
  <c r="K60" i="4"/>
  <c r="L60" i="4"/>
  <c r="M60" i="4"/>
  <c r="N60" i="4"/>
  <c r="J61" i="4"/>
  <c r="K61" i="4"/>
  <c r="L61" i="4"/>
  <c r="M61" i="4"/>
  <c r="N61" i="4"/>
  <c r="J62" i="4"/>
  <c r="K62" i="4"/>
  <c r="L62" i="4"/>
  <c r="M62" i="4"/>
  <c r="N62" i="4"/>
  <c r="J63" i="4"/>
  <c r="K63" i="4"/>
  <c r="L63" i="4"/>
  <c r="M63" i="4"/>
  <c r="N63" i="4"/>
  <c r="J64" i="4"/>
  <c r="K64" i="4"/>
  <c r="L64" i="4"/>
  <c r="M64" i="4"/>
  <c r="N64" i="4"/>
  <c r="J65" i="4"/>
  <c r="K65" i="4"/>
  <c r="L65" i="4"/>
  <c r="M65" i="4"/>
  <c r="N65" i="4"/>
  <c r="J66" i="4"/>
  <c r="K66" i="4"/>
  <c r="L66" i="4"/>
  <c r="M66" i="4"/>
  <c r="N66" i="4"/>
  <c r="J67" i="4"/>
  <c r="K67" i="4"/>
  <c r="L67" i="4"/>
  <c r="M67" i="4"/>
  <c r="N67" i="4"/>
  <c r="J68" i="4"/>
  <c r="K68" i="4"/>
  <c r="L68" i="4"/>
  <c r="M68" i="4"/>
  <c r="N68" i="4"/>
  <c r="J69" i="4"/>
  <c r="K69" i="4"/>
  <c r="L69" i="4"/>
  <c r="M69" i="4"/>
  <c r="N69" i="4"/>
  <c r="J70" i="4"/>
  <c r="K70" i="4"/>
  <c r="L70" i="4"/>
  <c r="M70" i="4"/>
  <c r="N70" i="4"/>
  <c r="J71" i="4"/>
  <c r="K71" i="4"/>
  <c r="L71" i="4"/>
  <c r="M71" i="4"/>
  <c r="N71" i="4"/>
  <c r="J72" i="4"/>
  <c r="K72" i="4"/>
  <c r="L72" i="4"/>
  <c r="M72" i="4"/>
  <c r="N72" i="4"/>
  <c r="J73" i="4"/>
  <c r="K73" i="4"/>
  <c r="L73" i="4"/>
  <c r="M73" i="4"/>
  <c r="N73" i="4"/>
  <c r="J74" i="4"/>
  <c r="K74" i="4"/>
  <c r="L74" i="4"/>
  <c r="M74" i="4"/>
  <c r="N74" i="4"/>
  <c r="J75" i="4"/>
  <c r="K75" i="4"/>
  <c r="L75" i="4"/>
  <c r="M75" i="4"/>
  <c r="N75" i="4"/>
  <c r="J76" i="4"/>
  <c r="K76" i="4"/>
  <c r="L76" i="4"/>
  <c r="M76" i="4"/>
  <c r="N76" i="4"/>
  <c r="J77" i="4"/>
  <c r="K77" i="4"/>
  <c r="L77" i="4"/>
  <c r="M77" i="4"/>
  <c r="N77" i="4"/>
  <c r="J78" i="4"/>
  <c r="K78" i="4"/>
  <c r="L78" i="4"/>
  <c r="M78" i="4"/>
  <c r="N78" i="4"/>
  <c r="J79" i="4"/>
  <c r="K79" i="4"/>
  <c r="L79" i="4"/>
  <c r="M79" i="4"/>
  <c r="N79" i="4"/>
  <c r="J80" i="4"/>
  <c r="K80" i="4"/>
  <c r="L80" i="4"/>
  <c r="M80" i="4"/>
  <c r="N80" i="4"/>
  <c r="J81" i="4"/>
  <c r="K81" i="4"/>
  <c r="L81" i="4"/>
  <c r="M81" i="4"/>
  <c r="N81" i="4"/>
  <c r="J82" i="4"/>
  <c r="K82" i="4"/>
  <c r="L82" i="4"/>
  <c r="M82" i="4"/>
  <c r="N82" i="4"/>
  <c r="J83" i="4"/>
  <c r="K83" i="4"/>
  <c r="L83" i="4"/>
  <c r="M83" i="4"/>
  <c r="N83" i="4"/>
  <c r="J84" i="4"/>
  <c r="K84" i="4"/>
  <c r="L84" i="4"/>
  <c r="M84" i="4"/>
  <c r="N84" i="4"/>
  <c r="J85" i="4"/>
  <c r="K85" i="4"/>
  <c r="L85" i="4"/>
  <c r="M85" i="4"/>
  <c r="N85" i="4"/>
  <c r="O85" i="4"/>
  <c r="J86" i="4"/>
  <c r="K86" i="4"/>
  <c r="L86" i="4"/>
  <c r="M86" i="4"/>
  <c r="N86" i="4"/>
  <c r="O86" i="4"/>
  <c r="J87" i="4"/>
  <c r="K87" i="4"/>
  <c r="L87" i="4"/>
  <c r="M87" i="4"/>
  <c r="N87" i="4"/>
  <c r="O87" i="4"/>
  <c r="J88" i="4"/>
  <c r="K88" i="4"/>
  <c r="L88" i="4"/>
  <c r="M88" i="4"/>
  <c r="N88" i="4"/>
  <c r="O88" i="4"/>
  <c r="J89" i="4"/>
  <c r="K89" i="4"/>
  <c r="L89" i="4"/>
  <c r="M89" i="4"/>
  <c r="N89" i="4"/>
  <c r="O89" i="4"/>
  <c r="J90" i="4"/>
  <c r="K90" i="4"/>
  <c r="L90" i="4"/>
  <c r="M90" i="4"/>
  <c r="N90" i="4"/>
  <c r="O90" i="4"/>
  <c r="J91" i="4"/>
  <c r="K91" i="4"/>
  <c r="L91" i="4"/>
  <c r="M91" i="4"/>
  <c r="N91" i="4"/>
  <c r="O91" i="4"/>
  <c r="J92" i="4"/>
  <c r="K92" i="4"/>
  <c r="L92" i="4"/>
  <c r="M92" i="4"/>
  <c r="N92" i="4"/>
  <c r="O92" i="4"/>
  <c r="J93" i="4"/>
  <c r="K93" i="4"/>
  <c r="L93" i="4"/>
  <c r="M93" i="4"/>
  <c r="N93" i="4"/>
  <c r="O93" i="4"/>
  <c r="J94" i="4"/>
  <c r="K94" i="4"/>
  <c r="L94" i="4"/>
  <c r="M94" i="4"/>
  <c r="N94" i="4"/>
  <c r="O94" i="4"/>
  <c r="J95" i="4"/>
  <c r="K95" i="4"/>
  <c r="L95" i="4"/>
  <c r="M95" i="4"/>
  <c r="N95" i="4"/>
  <c r="O95" i="4"/>
  <c r="J96" i="4"/>
  <c r="K96" i="4"/>
  <c r="L96" i="4"/>
  <c r="M96" i="4"/>
  <c r="N96" i="4"/>
  <c r="O96" i="4"/>
  <c r="J97" i="4"/>
  <c r="K97" i="4"/>
  <c r="L97" i="4"/>
  <c r="M97" i="4"/>
  <c r="N97" i="4"/>
  <c r="O97" i="4"/>
  <c r="J98" i="4"/>
  <c r="K98" i="4"/>
  <c r="L98" i="4"/>
  <c r="M98" i="4"/>
  <c r="N98" i="4"/>
  <c r="O98" i="4"/>
  <c r="J99" i="4"/>
  <c r="K99" i="4"/>
  <c r="L99" i="4"/>
  <c r="M99" i="4"/>
  <c r="N99" i="4"/>
  <c r="O99" i="4"/>
  <c r="J100" i="4"/>
  <c r="K100" i="4"/>
  <c r="L100" i="4"/>
  <c r="M100" i="4"/>
  <c r="N100" i="4"/>
  <c r="O100" i="4"/>
  <c r="J101" i="4"/>
  <c r="K101" i="4"/>
  <c r="L101" i="4"/>
  <c r="M101" i="4"/>
  <c r="N101" i="4"/>
  <c r="O101" i="4"/>
  <c r="J102" i="4"/>
  <c r="K102" i="4"/>
  <c r="L102" i="4"/>
  <c r="M102" i="4"/>
  <c r="N102" i="4"/>
  <c r="O102" i="4"/>
  <c r="J103" i="4"/>
  <c r="K103" i="4"/>
  <c r="L103" i="4"/>
  <c r="M103" i="4"/>
  <c r="N103" i="4"/>
  <c r="O103" i="4"/>
  <c r="C109" i="4"/>
  <c r="B117" i="4"/>
  <c r="B2" i="5"/>
  <c r="A5" i="5"/>
  <c r="C5" i="5"/>
  <c r="A6" i="5"/>
  <c r="C6" i="5"/>
  <c r="A7" i="5"/>
  <c r="C7" i="5"/>
  <c r="A8" i="5"/>
  <c r="C8" i="5"/>
  <c r="J16" i="5"/>
  <c r="K16" i="5"/>
  <c r="L16" i="5"/>
  <c r="O16" i="5" s="1"/>
  <c r="M16" i="5"/>
  <c r="N16" i="5"/>
  <c r="J17" i="5"/>
  <c r="K17" i="5"/>
  <c r="L17" i="5"/>
  <c r="O17" i="5" s="1"/>
  <c r="M17" i="5"/>
  <c r="N17" i="5"/>
  <c r="J18" i="5"/>
  <c r="K18" i="5"/>
  <c r="L18" i="5"/>
  <c r="O18" i="5" s="1"/>
  <c r="M18" i="5"/>
  <c r="N18" i="5"/>
  <c r="J19" i="5"/>
  <c r="K19" i="5"/>
  <c r="L19" i="5"/>
  <c r="O19" i="5" s="1"/>
  <c r="M19" i="5"/>
  <c r="N19" i="5"/>
  <c r="J20" i="5"/>
  <c r="K20" i="5"/>
  <c r="L20" i="5"/>
  <c r="O20" i="5" s="1"/>
  <c r="M20" i="5"/>
  <c r="N20" i="5"/>
  <c r="J21" i="5"/>
  <c r="K21" i="5"/>
  <c r="L21" i="5"/>
  <c r="O21" i="5" s="1"/>
  <c r="M21" i="5"/>
  <c r="N21" i="5"/>
  <c r="J22" i="5"/>
  <c r="K22" i="5"/>
  <c r="L22" i="5"/>
  <c r="O22" i="5" s="1"/>
  <c r="M22" i="5"/>
  <c r="N22" i="5"/>
  <c r="J23" i="5"/>
  <c r="K23" i="5"/>
  <c r="L23" i="5"/>
  <c r="O23" i="5" s="1"/>
  <c r="M23" i="5"/>
  <c r="N23" i="5"/>
  <c r="J24" i="5"/>
  <c r="K24" i="5"/>
  <c r="L24" i="5"/>
  <c r="O24" i="5" s="1"/>
  <c r="M24" i="5"/>
  <c r="N24" i="5"/>
  <c r="J25" i="5"/>
  <c r="K25" i="5"/>
  <c r="L25" i="5"/>
  <c r="O25" i="5" s="1"/>
  <c r="M25" i="5"/>
  <c r="N25" i="5"/>
  <c r="J26" i="5"/>
  <c r="K26" i="5"/>
  <c r="L26" i="5"/>
  <c r="O26" i="5" s="1"/>
  <c r="M26" i="5"/>
  <c r="N26" i="5"/>
  <c r="J27" i="5"/>
  <c r="K27" i="5"/>
  <c r="L27" i="5"/>
  <c r="O27" i="5" s="1"/>
  <c r="M27" i="5"/>
  <c r="N27" i="5"/>
  <c r="J28" i="5"/>
  <c r="K28" i="5"/>
  <c r="L28" i="5"/>
  <c r="O28" i="5" s="1"/>
  <c r="M28" i="5"/>
  <c r="N28" i="5"/>
  <c r="J29" i="5"/>
  <c r="K29" i="5"/>
  <c r="L29" i="5"/>
  <c r="O29" i="5" s="1"/>
  <c r="M29" i="5"/>
  <c r="N29" i="5"/>
  <c r="J30" i="5"/>
  <c r="K30" i="5"/>
  <c r="L30" i="5"/>
  <c r="O30" i="5" s="1"/>
  <c r="M30" i="5"/>
  <c r="N30" i="5"/>
  <c r="J31" i="5"/>
  <c r="K31" i="5"/>
  <c r="L31" i="5"/>
  <c r="O31" i="5" s="1"/>
  <c r="M31" i="5"/>
  <c r="N31" i="5"/>
  <c r="J32" i="5"/>
  <c r="K32" i="5"/>
  <c r="L32" i="5"/>
  <c r="O32" i="5" s="1"/>
  <c r="M32" i="5"/>
  <c r="N32" i="5"/>
  <c r="J33" i="5"/>
  <c r="K33" i="5"/>
  <c r="L33" i="5"/>
  <c r="O33" i="5" s="1"/>
  <c r="M33" i="5"/>
  <c r="N33" i="5"/>
  <c r="J34" i="5"/>
  <c r="K34" i="5"/>
  <c r="L34" i="5"/>
  <c r="O34" i="5" s="1"/>
  <c r="M34" i="5"/>
  <c r="N34" i="5"/>
  <c r="J35" i="5"/>
  <c r="K35" i="5"/>
  <c r="L35" i="5"/>
  <c r="O35" i="5" s="1"/>
  <c r="M35" i="5"/>
  <c r="N35" i="5"/>
  <c r="J36" i="5"/>
  <c r="K36" i="5"/>
  <c r="L36" i="5"/>
  <c r="O36" i="5" s="1"/>
  <c r="M36" i="5"/>
  <c r="N36" i="5"/>
  <c r="J37" i="5"/>
  <c r="K37" i="5"/>
  <c r="L37" i="5"/>
  <c r="O37" i="5" s="1"/>
  <c r="M37" i="5"/>
  <c r="N37" i="5"/>
  <c r="J38" i="5"/>
  <c r="K38" i="5"/>
  <c r="L38" i="5"/>
  <c r="O38" i="5" s="1"/>
  <c r="M38" i="5"/>
  <c r="N38" i="5"/>
  <c r="J39" i="5"/>
  <c r="K39" i="5"/>
  <c r="L39" i="5"/>
  <c r="O39" i="5" s="1"/>
  <c r="M39" i="5"/>
  <c r="N39" i="5"/>
  <c r="J40" i="5"/>
  <c r="K40" i="5"/>
  <c r="L40" i="5"/>
  <c r="O40" i="5" s="1"/>
  <c r="M40" i="5"/>
  <c r="N40" i="5"/>
  <c r="J41" i="5"/>
  <c r="K41" i="5"/>
  <c r="L41" i="5"/>
  <c r="O41" i="5" s="1"/>
  <c r="M41" i="5"/>
  <c r="N41" i="5"/>
  <c r="J42" i="5"/>
  <c r="K42" i="5"/>
  <c r="L42" i="5"/>
  <c r="O42" i="5" s="1"/>
  <c r="M42" i="5"/>
  <c r="N42" i="5"/>
  <c r="C49" i="5"/>
  <c r="B57" i="5"/>
  <c r="B2" i="6"/>
  <c r="A5" i="6"/>
  <c r="C5" i="6"/>
  <c r="A6" i="6"/>
  <c r="C6" i="6"/>
  <c r="A7" i="6"/>
  <c r="C7" i="6"/>
  <c r="A8" i="6"/>
  <c r="C8" i="6"/>
  <c r="M10" i="6"/>
  <c r="J16" i="6"/>
  <c r="K16" i="6"/>
  <c r="L16" i="6"/>
  <c r="O16" i="6" s="1"/>
  <c r="M16" i="6"/>
  <c r="N16" i="6"/>
  <c r="J17" i="6"/>
  <c r="K17" i="6"/>
  <c r="L17" i="6"/>
  <c r="O17" i="6" s="1"/>
  <c r="M17" i="6"/>
  <c r="N17" i="6"/>
  <c r="J18" i="6"/>
  <c r="K18" i="6"/>
  <c r="L18" i="6"/>
  <c r="O18" i="6" s="1"/>
  <c r="M18" i="6"/>
  <c r="N18" i="6"/>
  <c r="J19" i="6"/>
  <c r="K19" i="6"/>
  <c r="L19" i="6"/>
  <c r="O19" i="6" s="1"/>
  <c r="M19" i="6"/>
  <c r="N19" i="6"/>
  <c r="J20" i="6"/>
  <c r="K20" i="6"/>
  <c r="L20" i="6"/>
  <c r="O20" i="6" s="1"/>
  <c r="M20" i="6"/>
  <c r="N20" i="6"/>
  <c r="J21" i="6"/>
  <c r="K21" i="6"/>
  <c r="L21" i="6"/>
  <c r="O21" i="6" s="1"/>
  <c r="M21" i="6"/>
  <c r="N21" i="6"/>
  <c r="J22" i="6"/>
  <c r="K22" i="6"/>
  <c r="L22" i="6"/>
  <c r="O22" i="6" s="1"/>
  <c r="M22" i="6"/>
  <c r="N22" i="6"/>
  <c r="J23" i="6"/>
  <c r="K23" i="6"/>
  <c r="L23" i="6"/>
  <c r="O23" i="6" s="1"/>
  <c r="M23" i="6"/>
  <c r="N23" i="6"/>
  <c r="J24" i="6"/>
  <c r="K24" i="6"/>
  <c r="L24" i="6"/>
  <c r="O24" i="6" s="1"/>
  <c r="M24" i="6"/>
  <c r="N24" i="6"/>
  <c r="J25" i="6"/>
  <c r="K25" i="6"/>
  <c r="L25" i="6"/>
  <c r="O25" i="6" s="1"/>
  <c r="M25" i="6"/>
  <c r="N25" i="6"/>
  <c r="J26" i="6"/>
  <c r="K26" i="6"/>
  <c r="L26" i="6"/>
  <c r="O26" i="6" s="1"/>
  <c r="M26" i="6"/>
  <c r="N26" i="6"/>
  <c r="J27" i="6"/>
  <c r="K27" i="6"/>
  <c r="L27" i="6"/>
  <c r="O27" i="6" s="1"/>
  <c r="M27" i="6"/>
  <c r="N27" i="6"/>
  <c r="J28" i="6"/>
  <c r="K28" i="6"/>
  <c r="L28" i="6"/>
  <c r="O28" i="6" s="1"/>
  <c r="M28" i="6"/>
  <c r="N28" i="6"/>
  <c r="J29" i="6"/>
  <c r="K29" i="6"/>
  <c r="L29" i="6"/>
  <c r="O29" i="6" s="1"/>
  <c r="M29" i="6"/>
  <c r="N29" i="6"/>
  <c r="J30" i="6"/>
  <c r="K30" i="6"/>
  <c r="L30" i="6"/>
  <c r="O30" i="6" s="1"/>
  <c r="M30" i="6"/>
  <c r="N30" i="6"/>
  <c r="J31" i="6"/>
  <c r="K31" i="6"/>
  <c r="L31" i="6"/>
  <c r="O31" i="6" s="1"/>
  <c r="M31" i="6"/>
  <c r="N31" i="6"/>
  <c r="J32" i="6"/>
  <c r="K32" i="6"/>
  <c r="L32" i="6"/>
  <c r="O32" i="6" s="1"/>
  <c r="M32" i="6"/>
  <c r="N32" i="6"/>
  <c r="J33" i="6"/>
  <c r="K33" i="6"/>
  <c r="L33" i="6"/>
  <c r="O33" i="6" s="1"/>
  <c r="M33" i="6"/>
  <c r="N33" i="6"/>
  <c r="J34" i="6"/>
  <c r="K34" i="6"/>
  <c r="L34" i="6"/>
  <c r="O34" i="6" s="1"/>
  <c r="M34" i="6"/>
  <c r="N34" i="6"/>
  <c r="J35" i="6"/>
  <c r="K35" i="6"/>
  <c r="L35" i="6"/>
  <c r="O35" i="6" s="1"/>
  <c r="M35" i="6"/>
  <c r="N35" i="6"/>
  <c r="J36" i="6"/>
  <c r="K36" i="6"/>
  <c r="L36" i="6"/>
  <c r="O36" i="6" s="1"/>
  <c r="M36" i="6"/>
  <c r="N36" i="6"/>
  <c r="J37" i="6"/>
  <c r="K37" i="6"/>
  <c r="L37" i="6"/>
  <c r="O37" i="6" s="1"/>
  <c r="M37" i="6"/>
  <c r="N37" i="6"/>
  <c r="J48" i="6"/>
  <c r="K48" i="6"/>
  <c r="L48" i="6"/>
  <c r="O48" i="6" s="1"/>
  <c r="M48" i="6"/>
  <c r="N48" i="6"/>
  <c r="J49" i="6"/>
  <c r="K49" i="6"/>
  <c r="L49" i="6"/>
  <c r="O49" i="6" s="1"/>
  <c r="M49" i="6"/>
  <c r="N49" i="6"/>
  <c r="J50" i="6"/>
  <c r="K50" i="6"/>
  <c r="L50" i="6"/>
  <c r="O50" i="6" s="1"/>
  <c r="M50" i="6"/>
  <c r="N50" i="6"/>
  <c r="J51" i="6"/>
  <c r="K51" i="6"/>
  <c r="L51" i="6"/>
  <c r="O51" i="6" s="1"/>
  <c r="M51" i="6"/>
  <c r="N51" i="6"/>
  <c r="J52" i="6"/>
  <c r="K52" i="6"/>
  <c r="L52" i="6"/>
  <c r="O52" i="6" s="1"/>
  <c r="M52" i="6"/>
  <c r="N52" i="6"/>
  <c r="J53" i="6"/>
  <c r="K53" i="6"/>
  <c r="L53" i="6"/>
  <c r="O53" i="6" s="1"/>
  <c r="M53" i="6"/>
  <c r="N53" i="6"/>
  <c r="J54" i="6"/>
  <c r="K54" i="6"/>
  <c r="L54" i="6"/>
  <c r="O54" i="6" s="1"/>
  <c r="M54" i="6"/>
  <c r="N54" i="6"/>
  <c r="J55" i="6"/>
  <c r="K55" i="6"/>
  <c r="L55" i="6"/>
  <c r="O55" i="6" s="1"/>
  <c r="M55" i="6"/>
  <c r="N55" i="6"/>
  <c r="J56" i="6"/>
  <c r="K56" i="6"/>
  <c r="L56" i="6"/>
  <c r="O56" i="6" s="1"/>
  <c r="M56" i="6"/>
  <c r="N56" i="6"/>
  <c r="J57" i="6"/>
  <c r="K57" i="6"/>
  <c r="L57" i="6"/>
  <c r="O57" i="6" s="1"/>
  <c r="M57" i="6"/>
  <c r="N57" i="6"/>
  <c r="J58" i="6"/>
  <c r="K58" i="6"/>
  <c r="L58" i="6"/>
  <c r="O58" i="6" s="1"/>
  <c r="M58" i="6"/>
  <c r="N58" i="6"/>
  <c r="J59" i="6"/>
  <c r="K59" i="6"/>
  <c r="L59" i="6"/>
  <c r="O59" i="6" s="1"/>
  <c r="M59" i="6"/>
  <c r="N59" i="6"/>
  <c r="J60" i="6"/>
  <c r="K60" i="6"/>
  <c r="L60" i="6"/>
  <c r="O60" i="6" s="1"/>
  <c r="M60" i="6"/>
  <c r="N60" i="6"/>
  <c r="J61" i="6"/>
  <c r="K61" i="6"/>
  <c r="L61" i="6"/>
  <c r="O61" i="6" s="1"/>
  <c r="M61" i="6"/>
  <c r="N61" i="6"/>
  <c r="J62" i="6"/>
  <c r="K62" i="6"/>
  <c r="L62" i="6"/>
  <c r="O62" i="6" s="1"/>
  <c r="M62" i="6"/>
  <c r="N62" i="6"/>
  <c r="J63" i="6"/>
  <c r="K63" i="6"/>
  <c r="L63" i="6"/>
  <c r="O63" i="6" s="1"/>
  <c r="M63" i="6"/>
  <c r="N63" i="6"/>
  <c r="J64" i="6"/>
  <c r="K64" i="6"/>
  <c r="L64" i="6"/>
  <c r="O64" i="6" s="1"/>
  <c r="M64" i="6"/>
  <c r="N64" i="6"/>
  <c r="J65" i="6"/>
  <c r="K65" i="6"/>
  <c r="L65" i="6"/>
  <c r="O65" i="6" s="1"/>
  <c r="M65" i="6"/>
  <c r="N65" i="6"/>
  <c r="J66" i="6"/>
  <c r="K66" i="6"/>
  <c r="L66" i="6"/>
  <c r="O66" i="6" s="1"/>
  <c r="M66" i="6"/>
  <c r="N66" i="6"/>
  <c r="J67" i="6"/>
  <c r="K67" i="6"/>
  <c r="L67" i="6"/>
  <c r="O67" i="6" s="1"/>
  <c r="M67" i="6"/>
  <c r="N67" i="6"/>
  <c r="J68" i="6"/>
  <c r="K68" i="6"/>
  <c r="L68" i="6"/>
  <c r="O68" i="6" s="1"/>
  <c r="M68" i="6"/>
  <c r="N68" i="6"/>
  <c r="J69" i="6"/>
  <c r="K69" i="6"/>
  <c r="L69" i="6"/>
  <c r="O69" i="6" s="1"/>
  <c r="M69" i="6"/>
  <c r="N69" i="6"/>
  <c r="J70" i="6"/>
  <c r="K70" i="6"/>
  <c r="L70" i="6"/>
  <c r="O70" i="6" s="1"/>
  <c r="M70" i="6"/>
  <c r="N70" i="6"/>
  <c r="J71" i="6"/>
  <c r="K71" i="6"/>
  <c r="L71" i="6"/>
  <c r="O71" i="6" s="1"/>
  <c r="M71" i="6"/>
  <c r="N71" i="6"/>
  <c r="J72" i="6"/>
  <c r="K72" i="6"/>
  <c r="L72" i="6"/>
  <c r="O72" i="6" s="1"/>
  <c r="M72" i="6"/>
  <c r="N72" i="6"/>
  <c r="J73" i="6"/>
  <c r="K73" i="6"/>
  <c r="L73" i="6"/>
  <c r="O73" i="6" s="1"/>
  <c r="M73" i="6"/>
  <c r="N73" i="6"/>
  <c r="C80" i="6"/>
  <c r="B88" i="6"/>
  <c r="B2" i="7"/>
  <c r="A5" i="7"/>
  <c r="C5" i="7"/>
  <c r="A6" i="7"/>
  <c r="C6" i="7"/>
  <c r="A7" i="7"/>
  <c r="C7" i="7"/>
  <c r="A8" i="7"/>
  <c r="C8" i="7"/>
  <c r="J16" i="7"/>
  <c r="K16" i="7"/>
  <c r="L16" i="7"/>
  <c r="M16" i="7"/>
  <c r="N16" i="7"/>
  <c r="O16" i="7"/>
  <c r="J17" i="7"/>
  <c r="K17" i="7"/>
  <c r="L17" i="7"/>
  <c r="M17" i="7"/>
  <c r="N17" i="7"/>
  <c r="O17" i="7"/>
  <c r="J18" i="7"/>
  <c r="K18" i="7"/>
  <c r="L18" i="7"/>
  <c r="M18" i="7"/>
  <c r="N18" i="7"/>
  <c r="O18" i="7"/>
  <c r="J19" i="7"/>
  <c r="K19" i="7"/>
  <c r="L19" i="7"/>
  <c r="M19" i="7"/>
  <c r="N19" i="7"/>
  <c r="O19" i="7"/>
  <c r="J20" i="7"/>
  <c r="K20" i="7"/>
  <c r="L20" i="7"/>
  <c r="M20" i="7"/>
  <c r="N20" i="7"/>
  <c r="O20" i="7"/>
  <c r="J21" i="7"/>
  <c r="K21" i="7"/>
  <c r="L21" i="7"/>
  <c r="M21" i="7"/>
  <c r="N21" i="7"/>
  <c r="O21" i="7"/>
  <c r="C28" i="7"/>
  <c r="B36" i="7"/>
  <c r="B2" i="8"/>
  <c r="A5" i="8"/>
  <c r="C5" i="8"/>
  <c r="A6" i="8"/>
  <c r="C6" i="8"/>
  <c r="A7" i="8"/>
  <c r="C7" i="8"/>
  <c r="A8" i="8"/>
  <c r="C8" i="8"/>
  <c r="J15" i="8"/>
  <c r="K15" i="8"/>
  <c r="L15" i="8"/>
  <c r="O15" i="8" s="1"/>
  <c r="M15" i="8"/>
  <c r="N15" i="8"/>
  <c r="J16" i="8"/>
  <c r="K16" i="8"/>
  <c r="L16" i="8"/>
  <c r="O16" i="8" s="1"/>
  <c r="M16" i="8"/>
  <c r="N16" i="8"/>
  <c r="J17" i="8"/>
  <c r="K17" i="8"/>
  <c r="L17" i="8"/>
  <c r="O17" i="8" s="1"/>
  <c r="M17" i="8"/>
  <c r="N17" i="8"/>
  <c r="J18" i="8"/>
  <c r="K18" i="8"/>
  <c r="L18" i="8"/>
  <c r="O18" i="8" s="1"/>
  <c r="M18" i="8"/>
  <c r="N18" i="8"/>
  <c r="J19" i="8"/>
  <c r="K19" i="8"/>
  <c r="L19" i="8"/>
  <c r="O19" i="8" s="1"/>
  <c r="M19" i="8"/>
  <c r="N19" i="8"/>
  <c r="J20" i="8"/>
  <c r="K20" i="8"/>
  <c r="L20" i="8"/>
  <c r="O20" i="8" s="1"/>
  <c r="M20" i="8"/>
  <c r="N20" i="8"/>
  <c r="J21" i="8"/>
  <c r="K21" i="8"/>
  <c r="L21" i="8"/>
  <c r="O21" i="8" s="1"/>
  <c r="M21" i="8"/>
  <c r="N21" i="8"/>
  <c r="J22" i="8"/>
  <c r="K22" i="8"/>
  <c r="L22" i="8"/>
  <c r="O22" i="8" s="1"/>
  <c r="M22" i="8"/>
  <c r="N22" i="8"/>
  <c r="J23" i="8"/>
  <c r="K23" i="8"/>
  <c r="L23" i="8"/>
  <c r="O23" i="8" s="1"/>
  <c r="M23" i="8"/>
  <c r="N23" i="8"/>
  <c r="J24" i="8"/>
  <c r="K24" i="8"/>
  <c r="L24" i="8"/>
  <c r="O24" i="8" s="1"/>
  <c r="M24" i="8"/>
  <c r="N24" i="8"/>
  <c r="J25" i="8"/>
  <c r="K25" i="8"/>
  <c r="L25" i="8"/>
  <c r="O25" i="8" s="1"/>
  <c r="M25" i="8"/>
  <c r="N25" i="8"/>
  <c r="J26" i="8"/>
  <c r="K26" i="8"/>
  <c r="L26" i="8"/>
  <c r="O26" i="8" s="1"/>
  <c r="M26" i="8"/>
  <c r="N26" i="8"/>
  <c r="J27" i="8"/>
  <c r="K27" i="8"/>
  <c r="L27" i="8"/>
  <c r="O27" i="8" s="1"/>
  <c r="M27" i="8"/>
  <c r="N27" i="8"/>
  <c r="J28" i="8"/>
  <c r="K28" i="8"/>
  <c r="L28" i="8"/>
  <c r="O28" i="8" s="1"/>
  <c r="M28" i="8"/>
  <c r="N28" i="8"/>
  <c r="C33" i="8"/>
  <c r="B41" i="8"/>
  <c r="B2" i="9"/>
  <c r="A5" i="9"/>
  <c r="C5" i="9"/>
  <c r="A6" i="9"/>
  <c r="C6" i="9"/>
  <c r="A7" i="9"/>
  <c r="C7" i="9"/>
  <c r="A8" i="9"/>
  <c r="C8" i="9"/>
  <c r="M10" i="9"/>
  <c r="J15" i="9"/>
  <c r="K15" i="9"/>
  <c r="L15" i="9"/>
  <c r="O15" i="9" s="1"/>
  <c r="M15" i="9"/>
  <c r="N15" i="9"/>
  <c r="J16" i="9"/>
  <c r="K16" i="9"/>
  <c r="L16" i="9"/>
  <c r="O16" i="9" s="1"/>
  <c r="M16" i="9"/>
  <c r="N16" i="9"/>
  <c r="J17" i="9"/>
  <c r="K17" i="9"/>
  <c r="L17" i="9"/>
  <c r="O17" i="9" s="1"/>
  <c r="M17" i="9"/>
  <c r="N17" i="9"/>
  <c r="J18" i="9"/>
  <c r="K18" i="9"/>
  <c r="L18" i="9"/>
  <c r="O18" i="9" s="1"/>
  <c r="M18" i="9"/>
  <c r="N18" i="9"/>
  <c r="J19" i="9"/>
  <c r="K19" i="9"/>
  <c r="L19" i="9"/>
  <c r="O19" i="9" s="1"/>
  <c r="M19" i="9"/>
  <c r="N19" i="9"/>
  <c r="J20" i="9"/>
  <c r="K20" i="9"/>
  <c r="L20" i="9"/>
  <c r="O20" i="9" s="1"/>
  <c r="M20" i="9"/>
  <c r="N20" i="9"/>
  <c r="J21" i="9"/>
  <c r="K21" i="9"/>
  <c r="L21" i="9"/>
  <c r="O21" i="9" s="1"/>
  <c r="M21" i="9"/>
  <c r="N21" i="9"/>
  <c r="J22" i="9"/>
  <c r="K22" i="9"/>
  <c r="L22" i="9"/>
  <c r="O22" i="9" s="1"/>
  <c r="M22" i="9"/>
  <c r="N22" i="9"/>
  <c r="J23" i="9"/>
  <c r="K23" i="9"/>
  <c r="L23" i="9"/>
  <c r="O23" i="9" s="1"/>
  <c r="M23" i="9"/>
  <c r="N23" i="9"/>
  <c r="J24" i="9"/>
  <c r="K24" i="9"/>
  <c r="L24" i="9"/>
  <c r="O24" i="9" s="1"/>
  <c r="M24" i="9"/>
  <c r="N24" i="9"/>
  <c r="J25" i="9"/>
  <c r="K25" i="9"/>
  <c r="L25" i="9"/>
  <c r="O25" i="9" s="1"/>
  <c r="M25" i="9"/>
  <c r="N25" i="9"/>
  <c r="J26" i="9"/>
  <c r="K26" i="9"/>
  <c r="L26" i="9"/>
  <c r="O26" i="9" s="1"/>
  <c r="M26" i="9"/>
  <c r="N26" i="9"/>
  <c r="J27" i="9"/>
  <c r="K27" i="9"/>
  <c r="L27" i="9"/>
  <c r="O27" i="9" s="1"/>
  <c r="M27" i="9"/>
  <c r="N27" i="9"/>
  <c r="J28" i="9"/>
  <c r="K28" i="9"/>
  <c r="L28" i="9"/>
  <c r="O28" i="9" s="1"/>
  <c r="M28" i="9"/>
  <c r="N28" i="9"/>
  <c r="J29" i="9"/>
  <c r="K29" i="9"/>
  <c r="L29" i="9"/>
  <c r="O29" i="9" s="1"/>
  <c r="M29" i="9"/>
  <c r="N29" i="9"/>
  <c r="J30" i="9"/>
  <c r="K30" i="9"/>
  <c r="L30" i="9"/>
  <c r="O30" i="9" s="1"/>
  <c r="M30" i="9"/>
  <c r="N30" i="9"/>
  <c r="J31" i="9"/>
  <c r="K31" i="9"/>
  <c r="L31" i="9"/>
  <c r="O31" i="9" s="1"/>
  <c r="M31" i="9"/>
  <c r="N31" i="9"/>
  <c r="J32" i="9"/>
  <c r="K32" i="9"/>
  <c r="L32" i="9"/>
  <c r="O32" i="9" s="1"/>
  <c r="M32" i="9"/>
  <c r="N32" i="9"/>
  <c r="J33" i="9"/>
  <c r="K33" i="9"/>
  <c r="L33" i="9"/>
  <c r="O33" i="9" s="1"/>
  <c r="M33" i="9"/>
  <c r="N33" i="9"/>
  <c r="J34" i="9"/>
  <c r="K34" i="9"/>
  <c r="L34" i="9"/>
  <c r="O34" i="9" s="1"/>
  <c r="M34" i="9"/>
  <c r="N34" i="9"/>
  <c r="J35" i="9"/>
  <c r="K35" i="9"/>
  <c r="L35" i="9"/>
  <c r="O35" i="9" s="1"/>
  <c r="M35" i="9"/>
  <c r="N35" i="9"/>
  <c r="J36" i="9"/>
  <c r="K36" i="9"/>
  <c r="L36" i="9"/>
  <c r="O36" i="9" s="1"/>
  <c r="M36" i="9"/>
  <c r="N36" i="9"/>
  <c r="J37" i="9"/>
  <c r="K37" i="9"/>
  <c r="L37" i="9"/>
  <c r="O37" i="9" s="1"/>
  <c r="M37" i="9"/>
  <c r="N37" i="9"/>
  <c r="J38" i="9"/>
  <c r="K38" i="9"/>
  <c r="L38" i="9"/>
  <c r="O38" i="9" s="1"/>
  <c r="M38" i="9"/>
  <c r="N38" i="9"/>
  <c r="C44" i="9"/>
  <c r="B52" i="9"/>
  <c r="B2" i="10"/>
  <c r="A5" i="10"/>
  <c r="C5" i="10"/>
  <c r="A6" i="10"/>
  <c r="C6" i="10"/>
  <c r="A7" i="10"/>
  <c r="C7" i="10"/>
  <c r="A8" i="10"/>
  <c r="C8" i="10"/>
  <c r="J15" i="10"/>
  <c r="K15" i="10"/>
  <c r="L15" i="10"/>
  <c r="M15" i="10"/>
  <c r="N15" i="10"/>
  <c r="O15" i="10"/>
  <c r="J16" i="10"/>
  <c r="K16" i="10"/>
  <c r="L16" i="10"/>
  <c r="M16" i="10"/>
  <c r="N16" i="10"/>
  <c r="O16" i="10"/>
  <c r="J17" i="10"/>
  <c r="K17" i="10"/>
  <c r="L17" i="10"/>
  <c r="M17" i="10"/>
  <c r="N17" i="10"/>
  <c r="O17" i="10"/>
  <c r="J18" i="10"/>
  <c r="K18" i="10"/>
  <c r="L18" i="10"/>
  <c r="M18" i="10"/>
  <c r="N18" i="10"/>
  <c r="O18" i="10"/>
  <c r="J19" i="10"/>
  <c r="K19" i="10"/>
  <c r="L19" i="10"/>
  <c r="M19" i="10"/>
  <c r="N19" i="10"/>
  <c r="O19" i="10"/>
  <c r="J20" i="10"/>
  <c r="K20" i="10"/>
  <c r="L20" i="10"/>
  <c r="M20" i="10"/>
  <c r="N20" i="10"/>
  <c r="O20" i="10"/>
  <c r="J21" i="10"/>
  <c r="K21" i="10"/>
  <c r="L21" i="10"/>
  <c r="M21" i="10"/>
  <c r="N21" i="10"/>
  <c r="O21" i="10"/>
  <c r="J22" i="10"/>
  <c r="K22" i="10"/>
  <c r="L22" i="10"/>
  <c r="M22" i="10"/>
  <c r="N22" i="10"/>
  <c r="O22" i="10"/>
  <c r="J23" i="10"/>
  <c r="K23" i="10"/>
  <c r="L23" i="10"/>
  <c r="M23" i="10"/>
  <c r="N23" i="10"/>
  <c r="O23" i="10"/>
  <c r="J24" i="10"/>
  <c r="K24" i="10"/>
  <c r="L24" i="10"/>
  <c r="M24" i="10"/>
  <c r="N24" i="10"/>
  <c r="O24" i="10"/>
  <c r="J25" i="10"/>
  <c r="K25" i="10"/>
  <c r="L25" i="10"/>
  <c r="M25" i="10"/>
  <c r="N25" i="10"/>
  <c r="O25" i="10"/>
  <c r="J26" i="10"/>
  <c r="K26" i="10"/>
  <c r="L26" i="10"/>
  <c r="M26" i="10"/>
  <c r="N26" i="10"/>
  <c r="O26" i="10"/>
  <c r="J27" i="10"/>
  <c r="K27" i="10"/>
  <c r="L27" i="10"/>
  <c r="M27" i="10"/>
  <c r="N27" i="10"/>
  <c r="O27" i="10"/>
  <c r="J28" i="10"/>
  <c r="K28" i="10"/>
  <c r="L28" i="10"/>
  <c r="M28" i="10"/>
  <c r="N28" i="10"/>
  <c r="O28" i="10"/>
  <c r="J29" i="10"/>
  <c r="K29" i="10"/>
  <c r="L29" i="10"/>
  <c r="M29" i="10"/>
  <c r="N29" i="10"/>
  <c r="O29" i="10"/>
  <c r="J30" i="10"/>
  <c r="K30" i="10"/>
  <c r="L30" i="10"/>
  <c r="M30" i="10"/>
  <c r="N30" i="10"/>
  <c r="O30" i="10"/>
  <c r="J31" i="10"/>
  <c r="K31" i="10"/>
  <c r="L31" i="10"/>
  <c r="M31" i="10"/>
  <c r="N31" i="10"/>
  <c r="O31" i="10"/>
  <c r="J32" i="10"/>
  <c r="K32" i="10"/>
  <c r="L32" i="10"/>
  <c r="M32" i="10"/>
  <c r="N32" i="10"/>
  <c r="O32" i="10"/>
  <c r="J33" i="10"/>
  <c r="K33" i="10"/>
  <c r="L33" i="10"/>
  <c r="M33" i="10"/>
  <c r="N33" i="10"/>
  <c r="O33" i="10"/>
  <c r="J34" i="10"/>
  <c r="K34" i="10"/>
  <c r="L34" i="10"/>
  <c r="M34" i="10"/>
  <c r="N34" i="10"/>
  <c r="O34" i="10"/>
  <c r="J35" i="10"/>
  <c r="K35" i="10"/>
  <c r="L35" i="10"/>
  <c r="M35" i="10"/>
  <c r="N35" i="10"/>
  <c r="O35" i="10"/>
  <c r="J36" i="10"/>
  <c r="K36" i="10"/>
  <c r="L36" i="10"/>
  <c r="M36" i="10"/>
  <c r="N36" i="10"/>
  <c r="O36" i="10"/>
  <c r="C42" i="10"/>
  <c r="B50" i="10"/>
  <c r="B2" i="11"/>
  <c r="A5" i="11"/>
  <c r="C5" i="11"/>
  <c r="A6" i="11"/>
  <c r="C6" i="11"/>
  <c r="A7" i="11"/>
  <c r="C7" i="11"/>
  <c r="A8" i="11"/>
  <c r="C8" i="11"/>
  <c r="J15" i="11"/>
  <c r="K15" i="11"/>
  <c r="L15" i="11"/>
  <c r="O15" i="11" s="1"/>
  <c r="M15" i="11"/>
  <c r="N15" i="11"/>
  <c r="J16" i="11"/>
  <c r="K16" i="11"/>
  <c r="L16" i="11"/>
  <c r="O16" i="11" s="1"/>
  <c r="M16" i="11"/>
  <c r="N16" i="11"/>
  <c r="J17" i="11"/>
  <c r="K17" i="11"/>
  <c r="L17" i="11"/>
  <c r="O17" i="11" s="1"/>
  <c r="M17" i="11"/>
  <c r="N17" i="11"/>
  <c r="J18" i="11"/>
  <c r="K18" i="11"/>
  <c r="L18" i="11"/>
  <c r="M18" i="11"/>
  <c r="N18" i="11"/>
  <c r="J19" i="11"/>
  <c r="K19" i="11"/>
  <c r="L19" i="11"/>
  <c r="M19" i="11"/>
  <c r="N19" i="11"/>
  <c r="J20" i="11"/>
  <c r="K20" i="11"/>
  <c r="L20" i="11"/>
  <c r="M20" i="11"/>
  <c r="N20" i="11"/>
  <c r="J21" i="11"/>
  <c r="K21" i="11"/>
  <c r="L21" i="11"/>
  <c r="M21" i="11"/>
  <c r="N21" i="11"/>
  <c r="J22" i="11"/>
  <c r="K22" i="11"/>
  <c r="L22" i="11"/>
  <c r="M22" i="11"/>
  <c r="N22" i="11"/>
  <c r="J23" i="11"/>
  <c r="K23" i="11"/>
  <c r="L23" i="11"/>
  <c r="M23" i="11"/>
  <c r="N23" i="11"/>
  <c r="J24" i="11"/>
  <c r="K24" i="11"/>
  <c r="L24" i="11"/>
  <c r="M24" i="11"/>
  <c r="N24" i="11"/>
  <c r="J25" i="11"/>
  <c r="K25" i="11"/>
  <c r="L25" i="11"/>
  <c r="M25" i="11"/>
  <c r="N25" i="11"/>
  <c r="J26" i="11"/>
  <c r="K26" i="11"/>
  <c r="L26" i="11"/>
  <c r="M26" i="11"/>
  <c r="N26" i="11"/>
  <c r="J27" i="11"/>
  <c r="K27" i="11"/>
  <c r="L27" i="11"/>
  <c r="M27" i="11"/>
  <c r="N27" i="11"/>
  <c r="J28" i="11"/>
  <c r="K28" i="11"/>
  <c r="L28" i="11"/>
  <c r="M28" i="11"/>
  <c r="N28" i="11"/>
  <c r="J29" i="11"/>
  <c r="K29" i="11"/>
  <c r="L29" i="11"/>
  <c r="M29" i="11"/>
  <c r="N29" i="11"/>
  <c r="J30" i="11"/>
  <c r="K30" i="11"/>
  <c r="L30" i="11"/>
  <c r="O30" i="11" s="1"/>
  <c r="M30" i="11"/>
  <c r="N30" i="11"/>
  <c r="J31" i="11"/>
  <c r="K31" i="11"/>
  <c r="L31" i="11"/>
  <c r="O31" i="11" s="1"/>
  <c r="M31" i="11"/>
  <c r="N31" i="11"/>
  <c r="J32" i="11"/>
  <c r="K32" i="11"/>
  <c r="L32" i="11"/>
  <c r="O32" i="11" s="1"/>
  <c r="M32" i="11"/>
  <c r="N32" i="11"/>
  <c r="J33" i="11"/>
  <c r="K33" i="11"/>
  <c r="L33" i="11"/>
  <c r="O33" i="11" s="1"/>
  <c r="M33" i="11"/>
  <c r="N33" i="11"/>
  <c r="J34" i="11"/>
  <c r="K34" i="11"/>
  <c r="L34" i="11"/>
  <c r="O34" i="11" s="1"/>
  <c r="M34" i="11"/>
  <c r="N34" i="11"/>
  <c r="J35" i="11"/>
  <c r="K35" i="11"/>
  <c r="L35" i="11"/>
  <c r="O35" i="11" s="1"/>
  <c r="M35" i="11"/>
  <c r="N35" i="11"/>
  <c r="J36" i="11"/>
  <c r="K36" i="11"/>
  <c r="L36" i="11"/>
  <c r="O36" i="11" s="1"/>
  <c r="M36" i="11"/>
  <c r="N36" i="11"/>
  <c r="J37" i="11"/>
  <c r="K37" i="11"/>
  <c r="L37" i="11"/>
  <c r="O37" i="11" s="1"/>
  <c r="M37" i="11"/>
  <c r="N37" i="11"/>
  <c r="J38" i="11"/>
  <c r="K38" i="11"/>
  <c r="L38" i="11"/>
  <c r="O38" i="11" s="1"/>
  <c r="M38" i="11"/>
  <c r="N38" i="11"/>
  <c r="J39" i="11"/>
  <c r="K39" i="11"/>
  <c r="L39" i="11"/>
  <c r="O39" i="11" s="1"/>
  <c r="M39" i="11"/>
  <c r="N39" i="11"/>
  <c r="J40" i="11"/>
  <c r="K40" i="11"/>
  <c r="L40" i="11"/>
  <c r="O40" i="11" s="1"/>
  <c r="M40" i="11"/>
  <c r="N40" i="11"/>
  <c r="J41" i="11"/>
  <c r="K41" i="11"/>
  <c r="L41" i="11"/>
  <c r="O41" i="11" s="1"/>
  <c r="M41" i="11"/>
  <c r="N41" i="11"/>
  <c r="J42" i="11"/>
  <c r="K42" i="11"/>
  <c r="L42" i="11"/>
  <c r="O42" i="11" s="1"/>
  <c r="M42" i="11"/>
  <c r="N42" i="11"/>
  <c r="J43" i="11"/>
  <c r="K43" i="11"/>
  <c r="L43" i="11"/>
  <c r="O43" i="11" s="1"/>
  <c r="M43" i="11"/>
  <c r="N43" i="11"/>
  <c r="J44" i="11"/>
  <c r="K44" i="11"/>
  <c r="L44" i="11"/>
  <c r="O44" i="11" s="1"/>
  <c r="M44" i="11"/>
  <c r="N44" i="11"/>
  <c r="J45" i="11"/>
  <c r="K45" i="11"/>
  <c r="L45" i="11"/>
  <c r="O45" i="11" s="1"/>
  <c r="M45" i="11"/>
  <c r="N45" i="11"/>
  <c r="J46" i="11"/>
  <c r="K46" i="11"/>
  <c r="L46" i="11"/>
  <c r="O46" i="11" s="1"/>
  <c r="M46" i="11"/>
  <c r="N46" i="11"/>
  <c r="J47" i="11"/>
  <c r="K47" i="11"/>
  <c r="L47" i="11"/>
  <c r="O47" i="11" s="1"/>
  <c r="M47" i="11"/>
  <c r="N47" i="11"/>
  <c r="C52" i="11"/>
  <c r="B25" i="1"/>
  <c r="D17" i="2"/>
  <c r="E17" i="2"/>
  <c r="F17" i="2"/>
  <c r="G17" i="2"/>
  <c r="H17" i="2"/>
  <c r="D18" i="2"/>
  <c r="E18" i="2"/>
  <c r="F18" i="2"/>
  <c r="G18" i="2"/>
  <c r="H18" i="2"/>
  <c r="D19" i="2"/>
  <c r="E19" i="2"/>
  <c r="F19" i="2"/>
  <c r="G19" i="2"/>
  <c r="H19" i="2"/>
  <c r="D20" i="2"/>
  <c r="E20" i="2"/>
  <c r="F20" i="2"/>
  <c r="G20" i="2"/>
  <c r="H20" i="2"/>
  <c r="D21" i="2"/>
  <c r="E21" i="2"/>
  <c r="F21" i="2"/>
  <c r="G21" i="2"/>
  <c r="H21" i="2"/>
  <c r="D22" i="2"/>
  <c r="E22" i="2"/>
  <c r="F22" i="2"/>
  <c r="G22" i="2"/>
  <c r="H22" i="2"/>
  <c r="D23" i="2"/>
  <c r="E23" i="2"/>
  <c r="F23" i="2"/>
  <c r="G23" i="2"/>
  <c r="H23" i="2"/>
  <c r="D25" i="2"/>
  <c r="E25" i="2"/>
  <c r="F25" i="2"/>
  <c r="G25" i="2"/>
  <c r="H25" i="2"/>
  <c r="D26" i="2"/>
  <c r="E26" i="2"/>
  <c r="F26" i="2"/>
  <c r="G26" i="2"/>
  <c r="H26" i="2"/>
  <c r="D27" i="2"/>
  <c r="E27" i="2"/>
  <c r="F27" i="2"/>
  <c r="G27" i="2"/>
  <c r="H27" i="2"/>
  <c r="D28" i="2"/>
  <c r="D29" i="2"/>
  <c r="D30" i="2"/>
  <c r="D31" i="2"/>
  <c r="D32" i="2"/>
  <c r="D33" i="2"/>
  <c r="C25" i="1" s="1"/>
  <c r="D34" i="2"/>
  <c r="D37" i="2"/>
  <c r="C46" i="2"/>
  <c r="C26" i="1" l="1"/>
  <c r="C27" i="1"/>
  <c r="O28" i="11"/>
  <c r="O26" i="11"/>
  <c r="O24" i="11"/>
  <c r="O22" i="11"/>
  <c r="O20" i="11"/>
  <c r="O18" i="11"/>
  <c r="O29" i="11"/>
  <c r="O27" i="11"/>
  <c r="O25" i="11"/>
  <c r="O23" i="11"/>
  <c r="O21" i="11"/>
  <c r="O19" i="11"/>
  <c r="O84" i="4"/>
  <c r="O82" i="4"/>
  <c r="O80" i="4"/>
  <c r="O78" i="4"/>
  <c r="O76" i="4"/>
  <c r="O74" i="4"/>
  <c r="O72" i="4"/>
  <c r="O70" i="4"/>
  <c r="O68" i="4"/>
  <c r="O66" i="4"/>
  <c r="O64" i="4"/>
  <c r="O62" i="4"/>
  <c r="O60" i="4"/>
  <c r="O58" i="4"/>
  <c r="O56" i="4"/>
  <c r="O54" i="4"/>
  <c r="O52" i="4"/>
  <c r="O50" i="4"/>
  <c r="O48" i="4"/>
  <c r="O46" i="4"/>
  <c r="O44" i="4"/>
  <c r="O42" i="4"/>
  <c r="O40" i="4"/>
  <c r="O38" i="4"/>
  <c r="O36" i="4"/>
  <c r="O34" i="4"/>
  <c r="O32" i="4"/>
  <c r="O30" i="4"/>
  <c r="O28" i="4"/>
  <c r="O26" i="4"/>
  <c r="O24" i="4"/>
  <c r="O22" i="4"/>
  <c r="O20" i="4"/>
  <c r="O18" i="4"/>
  <c r="O16" i="4"/>
  <c r="O29" i="3"/>
  <c r="O27" i="3"/>
  <c r="O25" i="3"/>
  <c r="O23" i="3"/>
  <c r="O21" i="3"/>
  <c r="O19" i="3"/>
  <c r="O17" i="3"/>
  <c r="O15" i="3"/>
  <c r="O83" i="4"/>
  <c r="O81" i="4"/>
  <c r="O79" i="4"/>
  <c r="O77" i="4"/>
  <c r="O75" i="4"/>
  <c r="O73" i="4"/>
  <c r="O71" i="4"/>
  <c r="O69" i="4"/>
  <c r="O67" i="4"/>
  <c r="O65" i="4"/>
  <c r="O63" i="4"/>
  <c r="O61" i="4"/>
  <c r="O59" i="4"/>
  <c r="O57" i="4"/>
  <c r="O55" i="4"/>
  <c r="O53" i="4"/>
  <c r="O51" i="4"/>
  <c r="O49" i="4"/>
  <c r="O47" i="4"/>
  <c r="O45" i="4"/>
  <c r="O43" i="4"/>
  <c r="O41" i="4"/>
  <c r="O39" i="4"/>
  <c r="O37" i="4"/>
  <c r="O35" i="4"/>
  <c r="O33" i="4"/>
  <c r="O31" i="4"/>
  <c r="O29" i="4"/>
  <c r="O27" i="4"/>
  <c r="O25" i="4"/>
  <c r="O23" i="4"/>
  <c r="O21" i="4"/>
  <c r="O19" i="4"/>
  <c r="O17" i="4"/>
  <c r="O30" i="3"/>
  <c r="O28" i="3"/>
  <c r="O26" i="3"/>
  <c r="O24" i="3"/>
  <c r="O22" i="3"/>
  <c r="O20" i="3"/>
  <c r="O18" i="3"/>
  <c r="O16" i="3"/>
</calcChain>
</file>

<file path=xl/sharedStrings.xml><?xml version="1.0" encoding="utf-8"?>
<sst xmlns="http://schemas.openxmlformats.org/spreadsheetml/2006/main" count="1117" uniqueCount="477">
  <si>
    <t>BŪVNIECĪBAS KOPTĀME</t>
  </si>
  <si>
    <t>Objekta nosaukums: DAUDZDZĪVOKĻU DZĪVOJAMĀS ĒKAS ATJAUNOŠANA ENERGOEFEKTIVITĀTES UZLABOŠANAI</t>
  </si>
  <si>
    <t>Būves nosaukums:    DAUDZDZĪVOKĻU DZĪVOJAMĀS ĒKAS ATJAUNOŠANA ENERGOEFEKTIVITĀTES UZLABOŠANAI</t>
  </si>
  <si>
    <t>Objekta adrese: Dārza iela 3, Liepāja</t>
  </si>
  <si>
    <t>Pasūtījuma Nr.</t>
  </si>
  <si>
    <t>Nr.</t>
  </si>
  <si>
    <t>Objekta nosaukums</t>
  </si>
  <si>
    <t>Objekta izmaksas ( euro )</t>
  </si>
  <si>
    <t>PVN 21 %</t>
  </si>
  <si>
    <t>PAVISAM KOPĀ</t>
  </si>
  <si>
    <t xml:space="preserve">Sastādīja: </t>
  </si>
  <si>
    <t xml:space="preserve">būvprakses sertifikāts Nr. </t>
  </si>
  <si>
    <t xml:space="preserve">Pārbaudīja: </t>
  </si>
  <si>
    <t xml:space="preserve">sertifikāta Nr. </t>
  </si>
  <si>
    <t>Kopsavilkuma aprēķins Nr.1</t>
  </si>
  <si>
    <t>DAUDZDZĪVOKĻU DZĪVOJAMĀS ĒKAS ATJAUNOŠANA ENERGOEFEKTIVITĀTES UZLABOŠANAI</t>
  </si>
  <si>
    <t>Būves nosaukums</t>
  </si>
  <si>
    <t>Objekta adrese</t>
  </si>
  <si>
    <t>LIEPĀJĀ, DARZA IELĀ 3</t>
  </si>
  <si>
    <r>
      <t xml:space="preserve">Par kopējo summu, </t>
    </r>
    <r>
      <rPr>
        <i/>
        <sz val="8"/>
        <rFont val="Arial"/>
        <family val="2"/>
        <charset val="186"/>
      </rPr>
      <t>euro</t>
    </r>
  </si>
  <si>
    <r>
      <t xml:space="preserve">Kopējā darbietilpība </t>
    </r>
    <r>
      <rPr>
        <i/>
        <sz val="8"/>
        <rFont val="Arial"/>
        <family val="2"/>
        <charset val="186"/>
      </rPr>
      <t>c/h</t>
    </r>
  </si>
  <si>
    <t>Nr.p.k.</t>
  </si>
  <si>
    <t>Kods tāmes Nr.</t>
  </si>
  <si>
    <t>Būvdarbu veids vai konstruktīvo elementu nosaukums</t>
  </si>
  <si>
    <t>Tai skaitā</t>
  </si>
  <si>
    <t>Tāmes izmaksas (EUR)</t>
  </si>
  <si>
    <t>darba alga  (EUR)</t>
  </si>
  <si>
    <t>būvizstrādājumi (EUR)</t>
  </si>
  <si>
    <t>mehānismi (EUR)</t>
  </si>
  <si>
    <t xml:space="preserve">Darbietilpība </t>
  </si>
  <si>
    <t>(c/h)</t>
  </si>
  <si>
    <t>1</t>
  </si>
  <si>
    <t>Būvlaukuma sagatavošana</t>
  </si>
  <si>
    <t>2</t>
  </si>
  <si>
    <t>Fasade</t>
  </si>
  <si>
    <t>3</t>
  </si>
  <si>
    <t>Logi,durvis, restes</t>
  </si>
  <si>
    <t>4</t>
  </si>
  <si>
    <t>Benini,jumts</t>
  </si>
  <si>
    <t>5</t>
  </si>
  <si>
    <t>Pagrabs</t>
  </si>
  <si>
    <t>6</t>
  </si>
  <si>
    <t>Labiekārtošana</t>
  </si>
  <si>
    <t>7</t>
  </si>
  <si>
    <t>Zibens aizsardzība</t>
  </si>
  <si>
    <t>8</t>
  </si>
  <si>
    <t>Gāzes ievadu pārlikšana</t>
  </si>
  <si>
    <t>9</t>
  </si>
  <si>
    <t>Apkure</t>
  </si>
  <si>
    <t>10</t>
  </si>
  <si>
    <t>Ūdensapgāde</t>
  </si>
  <si>
    <t>Kopā</t>
  </si>
  <si>
    <t>Virszdevumi(….%)</t>
  </si>
  <si>
    <t>t.sk. darba aizsardzībai</t>
  </si>
  <si>
    <t>Peļņa(….%)</t>
  </si>
  <si>
    <t>Darba devēja sociālais nodoklis (24.09%):</t>
  </si>
  <si>
    <t>Finanšu rezerve 2%</t>
  </si>
  <si>
    <t>Pavisam kopā</t>
  </si>
  <si>
    <t>LOKĀLĀ TĀME Nr.1</t>
  </si>
  <si>
    <t>Tāme sastādīta pēc 2018.gada tirgus cenās, pamatojoties uz DOP daļas rasējumiem</t>
  </si>
  <si>
    <t>Tāmes izmaksas</t>
  </si>
  <si>
    <t>euro</t>
  </si>
  <si>
    <t>N.P.K.</t>
  </si>
  <si>
    <t>Būvdarbu nosaukums</t>
  </si>
  <si>
    <t>Mērvienība</t>
  </si>
  <si>
    <t>Daudzums</t>
  </si>
  <si>
    <t>Vienības izmaksas</t>
  </si>
  <si>
    <t>Kopā uz visu apjomu</t>
  </si>
  <si>
    <t>laika norma</t>
  </si>
  <si>
    <t>darba samaksas likme  (euro/h)</t>
  </si>
  <si>
    <t>darba alga (EUR)</t>
  </si>
  <si>
    <t>mehānismi  (EUR)</t>
  </si>
  <si>
    <t>kopā (EUR)</t>
  </si>
  <si>
    <t>darbietilpība  (c/h)</t>
  </si>
  <si>
    <t>materiāli (EUR)</t>
  </si>
  <si>
    <t>summa (EUR)</t>
  </si>
  <si>
    <t>Būvlaukuma nožogošana ar "Bekaert" vai ekvivalents tipa pagaidu nožogojumu ar vārtiem uz mobīlām pēdām</t>
  </si>
  <si>
    <t>tm</t>
  </si>
  <si>
    <t>Būvizkārtnes izgatavošana un uzstādīšana</t>
  </si>
  <si>
    <t>gab</t>
  </si>
  <si>
    <t>Brīdinājuma zīmju uzstādīšana</t>
  </si>
  <si>
    <t>kompl</t>
  </si>
  <si>
    <t>Strādnieku sadzīves vagoniņš 10,00 m2</t>
  </si>
  <si>
    <t>Slēgta instrumentu noliktava varoniņš 10,00 m2</t>
  </si>
  <si>
    <t>BIO tualete</t>
  </si>
  <si>
    <t>Būvlaukuma ugunsdzēsības komplekts (ugunsdzēsības stends, ugunsdzēsības aparāti)</t>
  </si>
  <si>
    <t>Būvgružu konteineri</t>
  </si>
  <si>
    <t>Kravas pacēlāji</t>
  </si>
  <si>
    <t>Sastatņu montāža, demontāža, noma</t>
  </si>
  <si>
    <t>m2</t>
  </si>
  <si>
    <t>Tīkls sastatnēm</t>
  </si>
  <si>
    <t>Gājēju tuneļa izbūve pie ieejām ēkas rietumu fasādē</t>
  </si>
  <si>
    <t>Elektrības pieslēgums ar skaitītāju uz būvniecības laiku</t>
  </si>
  <si>
    <t>Ūdens pieslēgums ar skaitītāju uz būvniecības laiku</t>
  </si>
  <si>
    <t>Būvlaukuma apgaismojuma prožektori</t>
  </si>
  <si>
    <t>Būvlaukuma apsardze</t>
  </si>
  <si>
    <t>mēn</t>
  </si>
  <si>
    <t>Tiešās izmaksas kopā:</t>
  </si>
  <si>
    <t>Transporta izdevumi no materiālu izdevumiem:</t>
  </si>
  <si>
    <t>….</t>
  </si>
  <si>
    <t>%</t>
  </si>
  <si>
    <t xml:space="preserve">Kopā izmaksas: </t>
  </si>
  <si>
    <t>LOKĀLĀ TĀME Nr.2</t>
  </si>
  <si>
    <t>Tāme sastādīta pēc 2018.gada tirgus cenās, pamatojoties uz AR daļas rasējumiem</t>
  </si>
  <si>
    <t>DEMONTĀŽA</t>
  </si>
  <si>
    <t>1.1.</t>
  </si>
  <si>
    <t>Numura zīmes demontāža</t>
  </si>
  <si>
    <t>1.2.</t>
  </si>
  <si>
    <t>Karoga turētāja demontāža</t>
  </si>
  <si>
    <t>1.3.</t>
  </si>
  <si>
    <t>Betona lieveņu demontāža pie ieejām kāpņu telpās (4 gab.)</t>
  </si>
  <si>
    <t>m3</t>
  </si>
  <si>
    <t>1.4.</t>
  </si>
  <si>
    <t>Betona lietus ūdens novadjoslas demontāža pa ēkas perimetru</t>
  </si>
  <si>
    <t>Asfaltbetona seguma gājēju celiņu demontāža pie ieejām kāpņu telpās pamatu siltinājuma un lieveņu izbūves nodrošināšanai</t>
  </si>
  <si>
    <t>1.6.</t>
  </si>
  <si>
    <t>Aizbūvēto balkonu konstrukciju demontāža (metāls, koks, stikls)</t>
  </si>
  <si>
    <t>1.7.</t>
  </si>
  <si>
    <t>Jumtiņu demontāža virs 5. stāva balkonmiem</t>
  </si>
  <si>
    <t>1.8.</t>
  </si>
  <si>
    <t>Balkonu margu apšuvuma demontāža</t>
  </si>
  <si>
    <t>1.9.</t>
  </si>
  <si>
    <t>Veco apgaismes laternu kronšteinu demontāža pie ēkas rietumu fasādes</t>
  </si>
  <si>
    <t>1.10.</t>
  </si>
  <si>
    <t>Apgaismojuma ar kustību sensoru demontāža saudzējošām metodēm</t>
  </si>
  <si>
    <t>FASĀŽU SILTINĀŠANA (atbilstoši ETAG 004 prasībām)</t>
  </si>
  <si>
    <t>2.1.</t>
  </si>
  <si>
    <t>Pagraba stāvs</t>
  </si>
  <si>
    <t>2.1.1.</t>
  </si>
  <si>
    <t>Pamatu atrakšana pa visu ēkas perimetru hidroizolācijas un siltuma izolācijas izveidošanai (nogāzes leņķis ne stāvāks par 60 grādiem)</t>
  </si>
  <si>
    <t>2.1.2.</t>
  </si>
  <si>
    <t>Pamatu attīrīšana no augsnes paliekām (pamatu daļa zem teritorijas seguma līmeņa)</t>
  </si>
  <si>
    <t>2.1.3.</t>
  </si>
  <si>
    <t>Cokola attīrīšana no bojātā un atslāņotā apmetuma daļām (pamatu virszemes daļa)</t>
  </si>
  <si>
    <t>2.1.4.</t>
  </si>
  <si>
    <t>Pamatu bloku mūra remonts (mūra izšuvošana, plaisu aizdarīšana ar speciālu šim nolūkam paredzētu remontjavu, pamatu virsmas izlīdzināšana)</t>
  </si>
  <si>
    <t>2.1.5.</t>
  </si>
  <si>
    <t>Vertikālās hidroizolācijas izveidošana pa visu ēkas pagraba ārsienu parimetru visā pagraba ārsienu augstumā</t>
  </si>
  <si>
    <t>2.1.6.</t>
  </si>
  <si>
    <t>Ēkas cokola siltināšana ar "Tenapors EPS150" vai ekvivalents λ≤0.037 W/(mK), biezums 100 mm</t>
  </si>
  <si>
    <t>siiltuma izolācijas plātnes "Tenapors EPS150" vai ekvivalents λ≤0.037 W/(mK), biezums 100 mm</t>
  </si>
  <si>
    <t>līmjava</t>
  </si>
  <si>
    <t>kg</t>
  </si>
  <si>
    <t>dībeļi</t>
  </si>
  <si>
    <t>2.1.7.</t>
  </si>
  <si>
    <t>Pagraba logu aiļu siltināšana, tajā skaitā zem palodzēm ar siltuma izolācijas plātnēm "Tenapors EPS150" λ≤0.037 vai ekvivalents (W/(mK), biezums 30 mm (9 logi)</t>
  </si>
  <si>
    <t>siiltuma izolācijas plātnes "Tenapors EPS150" vai ekvivalents λ≤0.037 W/(mK), biezums 30 mm</t>
  </si>
  <si>
    <t>2.1.8.</t>
  </si>
  <si>
    <t>Atrakto pamatu aizbēršana (grunts blietējamā slāņa biezums 15-20 cm, blietējums veicams līdz blīvumam 0,98)</t>
  </si>
  <si>
    <t>2.1.9.</t>
  </si>
  <si>
    <t>Zemapmetuma stūra profilu montāža pagraba logu ailēm</t>
  </si>
  <si>
    <t>2.1.10.</t>
  </si>
  <si>
    <t>Zemapmetuma stūra profilu montāža cokola stūriem</t>
  </si>
  <si>
    <t>2.1.11.</t>
  </si>
  <si>
    <t>Zemapmetuma armējošā stiklašķiedras sieta iestrāde uz ēkas cokola siltinājuma virszemes daļas, gruntēšana, apmešana ar minerālo apmetumu (gluds), krāsošana ar fasādes krāsu uz silikona bāzes (tajā skaitā logu aiļu biezumi)</t>
  </si>
  <si>
    <t>stiklašķiedras siets</t>
  </si>
  <si>
    <t xml:space="preserve">grunts </t>
  </si>
  <si>
    <t>l</t>
  </si>
  <si>
    <t>minerālapmetums</t>
  </si>
  <si>
    <t>krāsa</t>
  </si>
  <si>
    <t>2.2.</t>
  </si>
  <si>
    <t>Dzīvojamie stāvi</t>
  </si>
  <si>
    <t>2.2.1.</t>
  </si>
  <si>
    <t>Bojāto ķieģeļu mūra daļu piemūrēšana, mūra šuvju remonts, aiļu pārsedžu remonts ~50% no fasādes platības (apjoms precizējams būvdarbu gaitā)</t>
  </si>
  <si>
    <t>2.2.2.</t>
  </si>
  <si>
    <t>Fasāžu siltināšana ar "PAROC" LINIO15 (vai ekvivalentām) cietajām akmens vates plātnēm 150 mm biezumā, λ≤0.039 W/(mK)</t>
  </si>
  <si>
    <t>akmens vates plātnes "PAROC" LINIO15 (vai ekvivalents), biezums 150 mm, λ≤0.039 W/(mK)</t>
  </si>
  <si>
    <t xml:space="preserve">dībeļi </t>
  </si>
  <si>
    <t>2.2.3.</t>
  </si>
  <si>
    <t>Fasāžu daļu siltināšana balkonu zonā 200 mm augstumā no balkonu grīdas ar "Tenapors EPS150" vai ekvivalents λ≤0.039 W/(mK), biezums 150 mm</t>
  </si>
  <si>
    <t>siiltuma izolācijas plātnes "Tenapors EPS150" vai ekvivalents λ≤0.039 W/(mK), biezums 150 mm</t>
  </si>
  <si>
    <t>2.2.4.</t>
  </si>
  <si>
    <t>Logu un durvju aiļu siltināšana ar "PAROC" LINIO15 (vai ekvivalentām) cietajām akmens vates plātnēm 30 mm biezumā (tajā skaitā logu ailes zem palodzēm), λ≤0.039 W/(mK)</t>
  </si>
  <si>
    <t>akmens vates plātnes "PAROC" LINIO15 (vai ekvivalentām), biezums 30 mm, λ≤0.039 W/(mK)</t>
  </si>
  <si>
    <t>2.2.5.</t>
  </si>
  <si>
    <t>Zemapmetuma stūra profilu montāža logu un durvju ailēm</t>
  </si>
  <si>
    <t>2.2.6.</t>
  </si>
  <si>
    <t>Zemapmetuma stūra profilu montāža ēkas stūros</t>
  </si>
  <si>
    <t>2.2.7.</t>
  </si>
  <si>
    <t>Zemapmetuma armējošā stiklašķidras sieta iestrāde uz ēkas fasāžu siltinājuma, gruntēšana, apmešana ar minerālo strukturējamo apmetumu, krāsošana ar fasādes krāsu uz silikona bāzes (tajā skaitā logu ailu biezumi)</t>
  </si>
  <si>
    <t>dekoratīvais apmetums (graudu lielums 2,50 mm)</t>
  </si>
  <si>
    <t>FASĀŽU DETAĻAS, ELEMENTI</t>
  </si>
  <si>
    <t>3.1.</t>
  </si>
  <si>
    <t>Demontētās numura zīmes uzstādīšana</t>
  </si>
  <si>
    <t>3.2.</t>
  </si>
  <si>
    <t>Karoga turētāja uzstādīšana</t>
  </si>
  <si>
    <t>3.3.</t>
  </si>
  <si>
    <t>Balkonu atjaunošana</t>
  </si>
  <si>
    <t>3.3.1.</t>
  </si>
  <si>
    <t>Balkonu grīdas un balkonu apakšējās plaknes konstrukcijas attīrīšana no bojātā un atslāņotā betona, atsegtās armatūras attīrīšana no rūsas</t>
  </si>
  <si>
    <t>3.3.2.</t>
  </si>
  <si>
    <t>Atsegtās armatūras apstrāde ar pretkorozijas sastāvu (~10% no konstrukcijas virsmas platības, apjomu precizēt būvdarbu gaitā pēc konstrukciju attīrīšanas)</t>
  </si>
  <si>
    <t>3.3.3.</t>
  </si>
  <si>
    <t>Balkonu kontrukcijas bojāto daļu remonts ar remontjavu (~50% no konstrukcijas virsmas platības, apjomu precizēt būvdarbu gaitā pēc konstrukciju attīrīšanas)</t>
  </si>
  <si>
    <t>3.3.4.</t>
  </si>
  <si>
    <t>Balkonu perimetra metāla konstrukcijas attīrīšana no rūsas, remonts, apstrāde ar pretkorozijas sastāvu un krāsošana</t>
  </si>
  <si>
    <t>3.3.5.</t>
  </si>
  <si>
    <t>Balkonu konstrukcijas apakšējās plaknes špaktelēšana, slīpēšana, krāsošana</t>
  </si>
  <si>
    <t>3.3.6.</t>
  </si>
  <si>
    <t>Balkonu grīdas plaknes špaktelēšana, slīpēšana, krāsošana ar hidroizolējošu krāsu</t>
  </si>
  <si>
    <t>3.3.7.</t>
  </si>
  <si>
    <t>Rūpnieciski krāsota skārda lāseņa izgatavošana un montāža pa balkona perimetru (skārda platums 200mm)</t>
  </si>
  <si>
    <t>3.3.8.</t>
  </si>
  <si>
    <t>Esošo balkona metāla margu attīrīšana no rūsas un vecās krāsas, bojāto daļu remonts, apstrāde ar pretkorozijas sastāvu, krāsošana (margu h=1.00m)</t>
  </si>
  <si>
    <t>3.3.9.</t>
  </si>
  <si>
    <t>Balkona margu dekoratīvā apšuvuma montāža no alumīnija kompozītmateriāla plāksnēm "Neobond" vai ekvivalents, paneļa biezums 4 mm, alumīnija biezums 0.3 mm, pildījums polietilēns (vai ekvivalents).</t>
  </si>
  <si>
    <t>3.3.10.</t>
  </si>
  <si>
    <t>Koka roku balstu 50x50 mm izgatavošana un montāža balkona margām, krāsots</t>
  </si>
  <si>
    <t>3.4.</t>
  </si>
  <si>
    <t>Rūdīta stikla jumtiņu 2.40x1.00 mm ar sniega barjeru (āķīši) izgatavošana un uzstādīšana 5. stāva balkoniem</t>
  </si>
  <si>
    <t>3.5.</t>
  </si>
  <si>
    <t>Nerūsoša metāla sliekšņa uzstādīšana visām balkonu durvīm "Mandorla" 1,4301 (vai ekvivalents) sliekšņa zonā izbūvētās siltuma izolācijas pasargāšanai no mehāniskiem bojājumiem, platums 350 mm, garums 700 mm, biezums 5mm</t>
  </si>
  <si>
    <t>3.6.</t>
  </si>
  <si>
    <t>Ventilācijas difuzoru ar termostatu "Fresh 100 Thermo-dB" vai ekvivalents D140 mm montāža ēkas ārsienās dzīvokļu ventilēšanas nodrošināšanai</t>
  </si>
  <si>
    <t>3.7.</t>
  </si>
  <si>
    <t>Demontētā apgaismojuma ar kustību sensoru montāža virs ieejas durvīm pēc fasāžu siltināšanas</t>
  </si>
  <si>
    <t>IEEJAS MEZGLI, LIEVEŅI</t>
  </si>
  <si>
    <t>4.1.</t>
  </si>
  <si>
    <t xml:space="preserve">Ieejas lieveņu izbūve pēc pamatu siltināšanas pie ieejām kāpņu telpās </t>
  </si>
  <si>
    <t>gab.</t>
  </si>
  <si>
    <t>blietētu šķembu sagatavojuma kārtas izveidošana pamatiem 150 mm biezumā</t>
  </si>
  <si>
    <t>pabetonējums B7.5 50 mm biezumā</t>
  </si>
  <si>
    <t>monolītā betona leveņa atbalsta sienas un laukums, betons B25 F50</t>
  </si>
  <si>
    <t>armējuma siets 5BpI-100 lieveņa armēšanai</t>
  </si>
  <si>
    <t>saliekamie betona pakāpieni L=2400 mm</t>
  </si>
  <si>
    <t>4.2.</t>
  </si>
  <si>
    <t>Ieejas nojumju atjaunošana</t>
  </si>
  <si>
    <t>4.2.1.</t>
  </si>
  <si>
    <t>Ieejas nojumju konstrukcijas attīrīšana no bojātā un atslāņotā betona, atsegtās armatūras attīrīšana no rūsas</t>
  </si>
  <si>
    <t>4.2.2.</t>
  </si>
  <si>
    <t>Atsegtās armatūras apstrāde ar pretkorozijas sastāvu (~50% no konstrukcijas virsmas platības, apjomu precizēt būvdarbu gaitā pēc konstrukciju attīrīšanas)</t>
  </si>
  <si>
    <t>4.2.3.</t>
  </si>
  <si>
    <t>Nojumju konstrukcijas remonts ar speciālu šim nolūkam paredzētu remontjavu</t>
  </si>
  <si>
    <t>4.2.4.</t>
  </si>
  <si>
    <t>Zemapmetuma armējošā stiklašķiedras sieta uzstrādāšana uz nojumes apakšējās plaknes un sāna malām, gruntēšana, apmešana ar minerālo apmetumu, krāsošana</t>
  </si>
  <si>
    <t xml:space="preserve">Rūpnieciski krāsota skārda jumta seguma izveidošana nojumēm, tajā skaitā nojumju malu skārda apdare ar lāseni </t>
  </si>
  <si>
    <t>Rūpnieciski krāsota skārda montāža pie ēkas fasādes virs jumtiņiem (fasādes daļas pasargāšanai no samitrināšanas</t>
  </si>
  <si>
    <t>Rūpnieciski krāsota skārda lietus ūdens teknes izgatavošana un montāža gar nojumes priekšējo malu (4 gab.)</t>
  </si>
  <si>
    <t>LOKĀLĀ TĀME Nr.3</t>
  </si>
  <si>
    <t>Tāme sastādīta pēc 2018.gada tirgus cenās, pamatojoties uz  AR daļas rasējumiem</t>
  </si>
  <si>
    <t>Pagraba vēdinšānas restu demontāža (cinkota skārda loksnes ~250x200(h) mm</t>
  </si>
  <si>
    <t>Kāpņu telpas vējtvera durvju demontāža 1080 x 2080 (h)</t>
  </si>
  <si>
    <t>Pagraba durvju demontāža 980 x 2080 (h)</t>
  </si>
  <si>
    <t>Bēniņu durvju demontāža</t>
  </si>
  <si>
    <t>1.5.</t>
  </si>
  <si>
    <t>Veco koka logu un balkona durvju demontāža</t>
  </si>
  <si>
    <t>Skārda palodžu demontāža pagraba stāva un 1. - 5. stāva dzīvokļu logiem un kāpņu telpu logiem (neatbilst fasāžu siltinājuma biezumam)</t>
  </si>
  <si>
    <t>t.m.</t>
  </si>
  <si>
    <t>LOGI, PALODZES</t>
  </si>
  <si>
    <t>Rūpnieciski krāsota skārda palodžu montāža pagraba stāva logiem (platums 280 mm), krāsa RR23</t>
  </si>
  <si>
    <t>Rūpnieciski krāsotu manuāli regulējamu metāla restu uzstādīšana pagraba vēdināšanai ārsienās esošajās ventilācijas atverēs 250x200(h) mm</t>
  </si>
  <si>
    <t>Logu LG-1 izgatavošana un montāža. Ailes izmērs 1500x1500(h) mm, kārbas izmērs 1480x1480(h) mm. PVC rāmis, krāsa balta. Dubultā stikla pakete ar 90% argona pildījumu, stikla pakete ar "termix" vai ekvivalents līsti. Konstrukcijas siltumcaurlaidība U≤ 1,30 W/m2K. Vērtne verama, atgāžama, ventilācija atgāšanas pozicijā ar rokturi 45° leņķī. Tvaika izolējoša lenta pa loga iekšējo perimetru.</t>
  </si>
  <si>
    <t>Logu LG-2 izgatavošana un montāža. Ailes izmērs 2100x1500(h) mm, kārbas izmērs 2080x1480(h) mm. PVC rāmis, krāsa balta. Dubultā stikla pakete ar 90% argona pildījumu, stikla pakete ar "termix" vai ekvivalents līsti. Konstrukcijas siltumcaurlaidība U≤ 1,30 W/m2K. Vērtne verama, atgāžama, ventilācija atgāšanas pozicijā ar rokturi 45° leņķī. Tvaika izolējoša lenta pa loga iekšējo perimetru.</t>
  </si>
  <si>
    <t>Loga ar balkona durvīm BD-1L izgatavošana un montāža. Ailes izmērs 700/2100x1500/2100(h) mm, kārbas izmērs 780/2080x1480/2080(h) mm. PVC rāmis, krāsa balta. Dubultā stikla pakete ar 90% argona pildījumu, stikla pakete ar "termix" vai ekvivalents līsti. Konstrukcijas siltumcaurlaidība U≤ 1,30 W/m2K. Labā vērtne, vērtne verama, atgāžama, ventilācija atgāšanas pozicijā ar rokturi 45° leņķī. Tvaika izolējoša lenta pa iekšējo perimetru.</t>
  </si>
  <si>
    <t>Loga ar balkona durvīm BD-1K izgatavošana un montāža. Ailes izmērs 700/2100x1500/2100(h) mm, kārbas izmērs 680/2080x1480/2080(h) mm. PVC rāmis, krāsa balta. Dubultā stikla pakete ar 90% argona pildījumu, stikla pakete ar "termix" vai ekvivalents līsti. Konstrukcijas siltumcaurlaidība U≤ 1,30 W/m2K. Kreisā vērtne, vērtne verama, atgāžama, ventilācija atgāšanas pozicijā ar rokturi 45° leņķī. Tvaika izolējoša lenta pa iekšējo perimetru.</t>
  </si>
  <si>
    <t xml:space="preserve">Izgatavot un uzstādīt baltas lamināta palodzes nomaināmajiem logiem, platums 400 mm (precizēt pēc logu iebūves). Palodzes ar 50 mm pārkari sienas plaknei un 50 mm garākas par loga aili uz kartu pusi. Palodžu PVC gala nosegi. </t>
  </si>
  <si>
    <t>Iekšējo ailu apdare pēc jauno logu un balkona durvju montāžas (špaktelēšana, slīpēšana, krāsošana)</t>
  </si>
  <si>
    <t>Rūpnieciski krāsota skārda palodžu montāža dzīvokļu un kāpņu telpas logiem (platums 350 mm), palodzes pārkare sienai ne mazāk kā 50 mm, krāsa RR23</t>
  </si>
  <si>
    <t>2.3.</t>
  </si>
  <si>
    <t xml:space="preserve">Hiroizolējošas lentas iestrāde pa logu un durvju ārējo perimetru. </t>
  </si>
  <si>
    <t>2.4.</t>
  </si>
  <si>
    <t>Bēniņi</t>
  </si>
  <si>
    <t>2.4.1.</t>
  </si>
  <si>
    <t>Hidroizolējošas lentas iestrāde pa bēniņu logu ārējo perimetru</t>
  </si>
  <si>
    <t>2.4.2.</t>
  </si>
  <si>
    <t>Rūpnieciski krāsota skārda palodžu montāža bēniņu stāva logiem (platums 380 mm)</t>
  </si>
  <si>
    <t>DURVIS</t>
  </si>
  <si>
    <t>Durvju D-1L izgatavošana un montāža (vējtvera durvis). Ailes izmērs 1100x2100(h) mm, kārbas izmērs 1080x2080(h) mm. Metāla durvis, cinkotas, krāsotas, krāsa RAL 7040. Konstrukcijas siltumcaurlaidība U≤ 1,800 W/m2K. Labā vērtne, veramas uz āru, pašaizvēršanās mehānisms, vērtnes atdure.</t>
  </si>
  <si>
    <t>Durvju D-2K izgatavošana un montāža (pagraba durvis). Ailes izmērs 1000x2100(h) mm, kārbas izmērs 980x2080(h) mm. Metāla durvis, cinkotas, krāsotas, krāsa RAL 7040. Uguns noturība EI30. Konstrukcijas siltumcaurlaidība U≤ 1,800 W/m2K. Kreisā vērtne, veramas uz āru, pašaizvēršanās mehānisms, vērtnes atdure. Ugunsdroši rokturi. Slēdzamas.</t>
  </si>
  <si>
    <t>Durvju D-3L izgatavošana un montāža (bēniņu durvis). Ailes izmērs 1000x2100(h) mm, kārbas izmērs 980x2080(h) mm. Metāla durvis, cinkotas, krāsotas, krāsa RAL 7040. Uguns noturība EI30. Konstrukcijas siltumcaurlaidība U≤ 1,800 W/m2K. Labā vērtne, veramas kāpņu telpas virzienā, pašaizvēršanās mehānisms, vērtnes atdure. Ugunsdroši rokturi. Slēdzamas.</t>
  </si>
  <si>
    <t>Ailu apdare pēc jauno durvju montāžas (špektelēšana, slīpēšana, krāsošana)</t>
  </si>
  <si>
    <t>LOKĀLĀ TĀME Nr.4</t>
  </si>
  <si>
    <t>Esošā izdedžu siltuma izolācijas slāņa demontāža (biezums mainīgs, apjomu precizēt demontāžas darbu gaitā)</t>
  </si>
  <si>
    <t xml:space="preserve">Demontēt metāla konstrukciju izvadus uz jumta (antenas, mastus un tamlīdzīgi), apjomu precizēt darba gaitā </t>
  </si>
  <si>
    <t>objekts</t>
  </si>
  <si>
    <t>Jumta margu demontāža</t>
  </si>
  <si>
    <t>Viļņotā azbestcementa lokšņu jumta seguma demontāža un utilizācija likumā noteiktā kārtībā par bīstamo būvgružu utilizāciju</t>
  </si>
  <si>
    <t>Lietus ūdens tekņu demontāža</t>
  </si>
  <si>
    <t>Lietus ūdens noteku demontāža</t>
  </si>
  <si>
    <t>BĒNIŅI</t>
  </si>
  <si>
    <t>Tvaika izolācijas "Paroc" XMV 001 vai ekvivalents ieklāšana uz bēniņu pārseguma un 300 mm augstumā uz ārsienu iekšējo plakņu virsmām</t>
  </si>
  <si>
    <t>Ārsienu iekšējo plakņu siltināšana ar "PAROC" LINIO15 (vai ekvivalentām) cietajām akmens vates plātnēm 100mm biezumā, λ≤0.039 W/(mK), H=0.30 m pažobelēs, H=1.00 m ēkas galos</t>
  </si>
  <si>
    <t>akmens vates plātnes "PAROC" LINIO15 (vai ekvivalents), biezums 100mm, λ≤0.039 W/(mK)</t>
  </si>
  <si>
    <t>Ventilācijas izvadu siltināšana ar "PAROC" LINIO15 (vai ekvivalentām) akmens vates plātnēm 100 mm biezumā h=0.8 m augstumā no grīdas, λ≤0.039 W/(mK)</t>
  </si>
  <si>
    <t>Ārsienu iekšējo plakņu un ventkanālu siltumizolācijas nosegšana ar pretvēja plēvi</t>
  </si>
  <si>
    <t>2.5.</t>
  </si>
  <si>
    <t>Pretvēja plēves ieklāšana jumta slīpajās plaknēs 2.0 m platā joslā no pažobeles, visā ēkas garumā</t>
  </si>
  <si>
    <t>2.6.</t>
  </si>
  <si>
    <t>Bēniņu pārseguma siltināšana ar "PAROC" beramo vati BLT3 (vai ekvivalentu) 200 mm biezumā, λ=0,042 W/(mK). Vati iestrādāt ar normatīvajos aktos paredzēto rezervi +5% (kopā 210 mm)</t>
  </si>
  <si>
    <t>2.7.</t>
  </si>
  <si>
    <t>Apkalpošanas laipas izbūve bēniņos</t>
  </si>
  <si>
    <t>brusas 50X220 mm</t>
  </si>
  <si>
    <t>dēļu klājs t=25 mm</t>
  </si>
  <si>
    <t>naglas, stiprinājumi</t>
  </si>
  <si>
    <t>2.8.</t>
  </si>
  <si>
    <t>Kāpņu telpu sienu siltināšana no bēniņu puses ar "PAROC" LINIO15 (vai ekvivalentām) cietajām akmens vates plātnēm 150 mm biezumā, λ≤0.039 W/(mK)</t>
  </si>
  <si>
    <t>2.9.</t>
  </si>
  <si>
    <t>Zemapmetuma armējošā stiklašķidras sieta iestrāde uz kāpņu telpu sienu siltinājuma, gruntēšana, apmešana ar minerālo apmetumu</t>
  </si>
  <si>
    <t>JUMTS</t>
  </si>
  <si>
    <t>Bojātās dzelzsbetona sijas pastiprinājums</t>
  </si>
  <si>
    <t>tērauda leņķis 50x50x5 mm, L=200 mm, vienības masa 0.754 kg</t>
  </si>
  <si>
    <t>tērauda leņķis 50x50x5 mm, L=350 mm, vienības masa 1.319 kg</t>
  </si>
  <si>
    <t>apaļdzelža stienis ar vītni L=700 mm</t>
  </si>
  <si>
    <t>Bojāto koka brusu nomaiņa, brusas 60x75(h) mm, ~50% no apjoma</t>
  </si>
  <si>
    <t>Dēļu klāja izveide virs brusām juta seguma mpontāžas nodrošināšanai, dēļu biezums 30 mm</t>
  </si>
  <si>
    <t>Jumta koka konstrukciju apstrāde ar ķīmisko sastāvu trupes un uguns aizsardzības nodrošināšanai</t>
  </si>
  <si>
    <t>Siltuma izolācijas izbūve starp latām virs kāpņu telpu pārseguma</t>
  </si>
  <si>
    <t>tvaika izolācija "Paroc" XMV 001 vai ekvivalents</t>
  </si>
  <si>
    <t>siltuma izolācija "Paroc" UNS37 vai ekvivalents, λ≤0.042 W/mK, biezums 150 mm</t>
  </si>
  <si>
    <t>pretvēja plēve</t>
  </si>
  <si>
    <t>Rūpnieciski krāsota skārda seguma "Ruukki" T20 vai ekvivalents ar pretkondensāta pārklājumu izveidošana virs dēļu klāja, krāsa RR 23</t>
  </si>
  <si>
    <t>Jumta pieslēguma ventilācijas izvadiem izbūve</t>
  </si>
  <si>
    <t>3.8.</t>
  </si>
  <si>
    <t>Kanalizācijas ventilācijas izvadīšana virs jumta seguma, jumta pieslēguma kanalizācijas izvadiem izbūve</t>
  </si>
  <si>
    <t>3.9.</t>
  </si>
  <si>
    <t>Ventilācijas izvadu remonts (bojāto mūra daļu pārmūrēšana, mūra izšuvošana)</t>
  </si>
  <si>
    <t>3.10.</t>
  </si>
  <si>
    <t xml:space="preserve">Ventilācijas šahtu apsekošana un tīrīšana. </t>
  </si>
  <si>
    <t>3.11.</t>
  </si>
  <si>
    <t>Ventilācijas izvadu virs jumta apdare. Zemapmetuma armējošā stiklašķidras sieta iestrāde, gruntēšana, apmešana ar minerālo strukturējamo apmetumu, krāsošana ar fasādes krāsu uz silikona bāzes</t>
  </si>
  <si>
    <t>3.12.</t>
  </si>
  <si>
    <t xml:space="preserve">Rūpnieciski krāsota skārda jumtiņu izgatavošana un montāža ventilācijas izvadiem </t>
  </si>
  <si>
    <t>3.13.</t>
  </si>
  <si>
    <t>Jaunas jumta lūkas ar stacionārām kāpnēm montāža jumta rietumu plaknē</t>
  </si>
  <si>
    <t>3.14.</t>
  </si>
  <si>
    <t>Rūpnieciski izgatavotu jumta margu montāža jumta plaknēm</t>
  </si>
  <si>
    <t>3.15.</t>
  </si>
  <si>
    <t>Rūpnieciski krāsota skārda sniega barjeras uzstādīšana abās jumta plaknēs</t>
  </si>
  <si>
    <t>3.16.</t>
  </si>
  <si>
    <t>Jaunu rūpnieciski krāsotu lietus ūdens tekņu montāža pēc fasādes siltināšanas D150 mm</t>
  </si>
  <si>
    <t>3.17.</t>
  </si>
  <si>
    <t>Jaunu rūpnieciski krāsotu lietus ūdens noteku montāža pēc fasādes siltināšanas D150 mm</t>
  </si>
  <si>
    <t>3.18.</t>
  </si>
  <si>
    <t>Aizsargrežģu izgatavošana un uzstādīšana lietus ūdens notekām, augstums 1,50 m</t>
  </si>
  <si>
    <t>3.19.</t>
  </si>
  <si>
    <t>Rūpnieciski krāsota skārda lāseņu izbūve ēkas gala fasādēm pēc fasāžu siltināšanas, platums 900 mm</t>
  </si>
  <si>
    <t>LOKĀLĀ TĀME Nr.5</t>
  </si>
  <si>
    <t>Šķūnīšu koka starpsienu daļu demontāža (augšējo galu nozāģēšana nodrošinot starpsienu stabilitāti) pagraba grestu siltināšanas izbūves nodrošināšanai</t>
  </si>
  <si>
    <t>kompl.</t>
  </si>
  <si>
    <t>SILTUMIZOLĀCIJAS IZBŪVE</t>
  </si>
  <si>
    <t>Pagraba pārseguma plātnes remonts (attīrīšana no bojātā un atslāņotā betona, armatūru pretkorozijas apstrāde, paneļa remonts ar speciālu šim nolūkam paredzētu remontjavu)</t>
  </si>
  <si>
    <t>obj.</t>
  </si>
  <si>
    <t>Pagraba griestu siltināšana ar lamelēm "PAROC" CGL 20CY (vai ekvivalents) 100 mm biezumā, λD≤ 0.039 W/(mK)</t>
  </si>
  <si>
    <t>siltuma izolācijas lameles "PAROC" CGL 20CY vai ekvivalents 100 mm biezumā, λD≤ 0,039 W/(mK)</t>
  </si>
  <si>
    <t>LOKĀLĀ TĀME Nr.6</t>
  </si>
  <si>
    <t>Betona lietus ūdens novadjoslas 700mm platumā izbūve gar ēkas rietumu fasādi</t>
  </si>
  <si>
    <t>šķembas 50 mm biezumā</t>
  </si>
  <si>
    <t>veidnis plāksnes malai</t>
  </si>
  <si>
    <t>betons B20</t>
  </si>
  <si>
    <t>Zāliena atjaunošana pa ēkas perimetru pēc pamatu siltinājuma izbūves (platumu precizēt pēc būvdarbu pabegšanas, atkarībā no sabojātā zāliena apjoma)</t>
  </si>
  <si>
    <t>melnzemes uzbēršana 150mm biezumā</t>
  </si>
  <si>
    <t>zāliena sēšana</t>
  </si>
  <si>
    <t>Cietā seguma atjaunošana pēc pamatu siltinājuma izbūves (apjoms precizējams pēc būvdarbu pabeigšanas, atkarībā no sabojātā seguma apjoma)</t>
  </si>
  <si>
    <t>grunts blietēšana</t>
  </si>
  <si>
    <t>betona bruģakmens "Prizma" vai ekvivalents 100x200x60(h) mm</t>
  </si>
  <si>
    <t>sīkšķembas Ø3...7 mm, seguma biezums 30mm</t>
  </si>
  <si>
    <t>šķembu maisījums 0/40, seguma biezums 140 mm</t>
  </si>
  <si>
    <t>smilts ar filtr. K&gt;=1 m/dienn., seguma biezums 150 mm</t>
  </si>
  <si>
    <t>betona bortakmeņu BR 100.20.8 (trotuāra bortakmeņi) uz betona pamatnes uzstādīšana betona bruģakmens segumam</t>
  </si>
  <si>
    <t>LOKĀLĀ TĀME Nr.7</t>
  </si>
  <si>
    <t xml:space="preserve">1. </t>
  </si>
  <si>
    <t>Zemējuma lente 30x3,5 mm, cinkots tērauds, 62 m/rullis, PROPSTER/100 335 vai ekvivalents</t>
  </si>
  <si>
    <t>m</t>
  </si>
  <si>
    <t>2.</t>
  </si>
  <si>
    <t>Zemējuma stienis D20 mm 1,5 m ar šlicēm A-tips, tērauda, PROPSTER/110 020 vai ekvivalents</t>
  </si>
  <si>
    <t>Aktīvais zibens uztvērējs PDC 3.1, INGESO vai ekvivalents</t>
  </si>
  <si>
    <t>Zibens uztvērēja masts 114041, INGESO vai ekvivalents</t>
  </si>
  <si>
    <t>Zibens uztvērēja stiprinājuma komplekts (ind. Izg.) ar atsaitēm</t>
  </si>
  <si>
    <t>Pieslēgspaile pie zemējuma stieņa, PROPSTER/JP-2021 vai ekvivalents</t>
  </si>
  <si>
    <t>Vario atdalītājklemme lenta / lenta,PROPSTER/100 335 vai ekvivalents</t>
  </si>
  <si>
    <t>Vario atdalītājklemme stieple / lenta, PROPSTER/1340 vai ekvivalents</t>
  </si>
  <si>
    <t>Savienotājklemme, PROPSTER/111 405 vai ekvivalents</t>
  </si>
  <si>
    <t>Caurule DVK-16 cietā</t>
  </si>
  <si>
    <t>Zemējuma stieple D10 mm, tērauda 84 m/rullis, PROPSTER/1000010 vai ekvivalents</t>
  </si>
  <si>
    <t>Pretkorozijas lenta 50 mm 10 m/rullis, PROPSTER/1024 vai ekvivalents</t>
  </si>
  <si>
    <t>Sienas stiprinājumi stieplei, PROPSTER/110 056 S vai ekvivalents</t>
  </si>
  <si>
    <t>Vario atdalītājklemme stieple / stieple, PROPSTER/1339 vai ekvivalents</t>
  </si>
  <si>
    <t>Zibens uztvērēja stieple D8 mm, alumīnija 148 m/rullis, PROPSTER/100 019 vai ekvivalents</t>
  </si>
  <si>
    <t>Stieples turētājs pie jumta, PROPSTER/111011 vai ekvivalents</t>
  </si>
  <si>
    <t>Stieples un turētājstieņa savienojums, PROPSTER/1313 vai ekvivalents</t>
  </si>
  <si>
    <t>Pārsprieguma aizsardzība B+C</t>
  </si>
  <si>
    <t>Tranšejas rakšana un aizbēršana</t>
  </si>
  <si>
    <t>Signāllente</t>
  </si>
  <si>
    <t>Pacēlājs</t>
  </si>
  <si>
    <t>Palīgmateriāli</t>
  </si>
  <si>
    <t>Mērījumi</t>
  </si>
  <si>
    <t>Dokumentācijas noformēšana</t>
  </si>
  <si>
    <t>st</t>
  </si>
  <si>
    <t>LOKĀLĀ TĀME Nr.8</t>
  </si>
  <si>
    <t>Esošā izvada demontāža</t>
  </si>
  <si>
    <t>Pieslēgums esošam tērauda zemā spiedeina pazemes gāzes vadam DN 50 mm</t>
  </si>
  <si>
    <t>vieta</t>
  </si>
  <si>
    <t>Tērauda gāzes vada caurule ar 3 slāņu PE pārklājumu DN 50 mm "Fuchs" vai ekvivalents (LVS NE 10208-1)</t>
  </si>
  <si>
    <t>Izvads no zemes DN 50 mm</t>
  </si>
  <si>
    <t>Metināms tērauda līkums DN 50 mm (LVS NE 10208-1)</t>
  </si>
  <si>
    <t>Termo sarūkoša uzmava caurulei DN 50 mm</t>
  </si>
  <si>
    <t>PE aizsargčaula (l=0.75 m), polipropilēns un silikons</t>
  </si>
  <si>
    <t>Lodveida krāns DN 50 mm; PN 4</t>
  </si>
  <si>
    <t>Elektroizolējoša uzmava DN 50 mm</t>
  </si>
  <si>
    <t>Īscaurule kontrolmēraparāta pieslēgšanai</t>
  </si>
  <si>
    <t>Pretkorozijas aizsardzības lenta "KEBU" vai ekvivalents</t>
  </si>
  <si>
    <t>Gāzes vada zemēšana (nullēšana)</t>
  </si>
  <si>
    <t>Metināto šuvju pārbaude</t>
  </si>
  <si>
    <t>Pazemes gāzes vada pārbaude</t>
  </si>
  <si>
    <t>Pieslēgums esošajam tērauda zemā spiediena gāzes vada ievadam ēkā DN 50 mm</t>
  </si>
  <si>
    <t>Tērauda gāzes vada caurule DN 50 mm (PN4)</t>
  </si>
  <si>
    <t>Metināms tērauda līkums DN 50 mm (PN4)</t>
  </si>
  <si>
    <t>Apvalkcaurules pagarināšana</t>
  </si>
  <si>
    <t>Apvalkcaurule D 100 mm x0.3 m</t>
  </si>
  <si>
    <t>Gāzes vada pārbaude</t>
  </si>
  <si>
    <t>Gāzes vada stiprinājumi</t>
  </si>
  <si>
    <t>Gāzes vada krāsošana</t>
  </si>
  <si>
    <t>LOKĀLĀ TĀME Nr.9</t>
  </si>
  <si>
    <t>Esošās apkures sistēmas demontāža</t>
  </si>
  <si>
    <t>Apkures radiators 12x500x1200</t>
  </si>
  <si>
    <t xml:space="preserve">Apkures radiators 12x500x1000 </t>
  </si>
  <si>
    <t xml:space="preserve">Apkures radiators 12x500x900 </t>
  </si>
  <si>
    <t xml:space="preserve">Apkures radiators 12x500x800 </t>
  </si>
  <si>
    <t xml:space="preserve">Apkures radiators 12x500x700 </t>
  </si>
  <si>
    <t xml:space="preserve">Apkures radiators 12x500x600 </t>
  </si>
  <si>
    <t xml:space="preserve">Apkures radiators 12x500x500 </t>
  </si>
  <si>
    <t xml:space="preserve">Apkures radiators 22x500x800 </t>
  </si>
  <si>
    <t>Termoregulators Danfoss vai ekvivalents</t>
  </si>
  <si>
    <t>Termo galva Danfoss vai ekvivalents</t>
  </si>
  <si>
    <t>Radiatora apakšējais pieslēgums</t>
  </si>
  <si>
    <t>Pāreja 15 x 1/2" x 90o</t>
  </si>
  <si>
    <t>Radiatora rokas regulators</t>
  </si>
  <si>
    <t>Siltuma skaitītājs 0,6 m3/h ar distances nolasīšanu, ražotāju un modeli saskaņot ar apsaimniekotāju</t>
  </si>
  <si>
    <t>Kausējamā PPR caurule D 75 x 10,3 mm ar šķiedru; Izolācija b = 50 mm</t>
  </si>
  <si>
    <t xml:space="preserve">m </t>
  </si>
  <si>
    <t>Kausējamā PPR caurule D 63 x 8,6 mm ar šķiedru; Izolācija b = 50 mm</t>
  </si>
  <si>
    <t>Kausējamā PPR caurule D 50 x 6,9 mm ar šķiedru; Izolācija b = 50 mm</t>
  </si>
  <si>
    <t>Kausējamā PPR caurule D 20 x 2,8 mm ar šķiedru; Izolācija b = 50 mm</t>
  </si>
  <si>
    <t>Kapara caurule D 35 mm Izolācija b = 50 mm</t>
  </si>
  <si>
    <t>Kapara caurule D 28 mm Izolācija b = 50 mm</t>
  </si>
  <si>
    <t>Kapara caurule D 22 mm Izolācija b = 50 mm</t>
  </si>
  <si>
    <t>Kapara caurule D 18 mm Izolācija b = 50 mm</t>
  </si>
  <si>
    <t>Kapara caurule D 15 mm Izolācija b = 50 mm</t>
  </si>
  <si>
    <t xml:space="preserve">Kapara caurule D 18 mm </t>
  </si>
  <si>
    <t xml:space="preserve">Kapara caurule D 15 mm </t>
  </si>
  <si>
    <t>Savienojumu veidgabali</t>
  </si>
  <si>
    <t>Cauruļvadu stiprinājumi</t>
  </si>
  <si>
    <t xml:space="preserve">Caurumu izveidošna un aizdarināšana </t>
  </si>
  <si>
    <t>Lodveida ventīls DN 32 mm</t>
  </si>
  <si>
    <t>Lodveida ventīls DN 15 mm</t>
  </si>
  <si>
    <t>Balansējošais ventīls DN 15 mm</t>
  </si>
  <si>
    <t>Apkures sistēmas regulēšana</t>
  </si>
  <si>
    <t>LOKĀLĀ TĀME Nr.10</t>
  </si>
  <si>
    <t>Tāme sastādīta pēc 2018.gada tirgus cenās, pamatojoties uz ELT daļas rasējumiem</t>
  </si>
  <si>
    <t>Nr. p. k.</t>
  </si>
  <si>
    <t>Karstā ūdensvada caurule DN65 mm</t>
  </si>
  <si>
    <t>Karstā ūdensvada caurule D54 mm, kapars</t>
  </si>
  <si>
    <t xml:space="preserve">Karstā ūdensvada caurulr D42 mm, kapars </t>
  </si>
  <si>
    <t>Karstā ūdensvada caurule D35 mm, kapars</t>
  </si>
  <si>
    <t>Karstā ūdensvada caurule D28 mm, kapars</t>
  </si>
  <si>
    <t>Karstā ūdensvada caurule D22 mm, kapars</t>
  </si>
  <si>
    <t>Karstā ūdensvada caurule D18 mm, kapars</t>
  </si>
  <si>
    <t>Izolācija DN 65x50 mm, Paroc vai ekvivalents</t>
  </si>
  <si>
    <t>Izolācija 54x50 mm, Paroc vai ekvivalents</t>
  </si>
  <si>
    <t>Izolācija 42x50 mm, Paroc vai ekvivalents</t>
  </si>
  <si>
    <t>Izolācija 35x50 mm, Paroc vai ekvivalents</t>
  </si>
  <si>
    <t>Izolācija 28x50 mm, Paroc vai ekvivalents</t>
  </si>
  <si>
    <t>Izolācija 22x30 mm, Paroc vai ekvivalents</t>
  </si>
  <si>
    <t>Izolācija 18x30 mm, Paroc vai ekvivalents</t>
  </si>
  <si>
    <t>Savienojuma veidgabali</t>
  </si>
  <si>
    <t>Cauruļu stiprinājumi</t>
  </si>
  <si>
    <t>Lodventīlis DN25 mm</t>
  </si>
  <si>
    <t>Lodventīlis DN15 mm</t>
  </si>
  <si>
    <t>Balansējošais ventīlis DN15 mm</t>
  </si>
  <si>
    <t>Sieta filtrs DN15 mm</t>
  </si>
  <si>
    <t>Vienvirziena vārsts DN15 mm</t>
  </si>
  <si>
    <t>Pieslēgums esošqajam siltuma mezglam</t>
  </si>
  <si>
    <t>Pieslēgums esošajam iekšējam ūdensvadam</t>
  </si>
  <si>
    <t>Caurumu aizdarināšana</t>
  </si>
  <si>
    <t>Kolektors DN32 pieciem skaitītājiem</t>
  </si>
  <si>
    <t>Karstā ūdens skaitītājs DN15 mm</t>
  </si>
  <si>
    <t>Karstā ūdens skaitītāju plombēšana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</si>
</sst>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2]\ * #,##0.00_-;\-[$€-2]\ * #,##0.00_-;_-[$€-2]\ * \-??_-;_-@_-"/>
  </numFmts>
  <fonts count="15" x14ac:knownFonts="1">
    <font>
      <sz val="10"/>
      <name val="Arial"/>
      <family val="2"/>
      <charset val="186"/>
    </font>
    <font>
      <sz val="10"/>
      <name val="Arial"/>
      <family val="2"/>
      <charset val="204"/>
    </font>
    <font>
      <sz val="10"/>
      <name val="Arial"/>
      <family val="2"/>
      <charset val="1"/>
    </font>
    <font>
      <sz val="8"/>
      <name val="Arial"/>
      <family val="2"/>
      <charset val="186"/>
    </font>
    <font>
      <b/>
      <sz val="12"/>
      <name val="Arial"/>
      <family val="2"/>
      <charset val="186"/>
    </font>
    <font>
      <b/>
      <sz val="14"/>
      <name val="Arial"/>
      <family val="2"/>
      <charset val="186"/>
    </font>
    <font>
      <sz val="7"/>
      <name val="Arial"/>
      <family val="2"/>
      <charset val="186"/>
    </font>
    <font>
      <b/>
      <sz val="8"/>
      <name val="Arial"/>
      <family val="2"/>
      <charset val="186"/>
    </font>
    <font>
      <i/>
      <sz val="8"/>
      <name val="Arial"/>
      <family val="2"/>
      <charset val="186"/>
    </font>
    <font>
      <b/>
      <sz val="7"/>
      <name val="Arial"/>
      <family val="2"/>
      <charset val="186"/>
    </font>
    <font>
      <sz val="8"/>
      <color indexed="23"/>
      <name val="Arial"/>
      <family val="2"/>
      <charset val="186"/>
    </font>
    <font>
      <sz val="8"/>
      <color indexed="9"/>
      <name val="Arial"/>
      <family val="2"/>
      <charset val="186"/>
    </font>
    <font>
      <sz val="7"/>
      <color indexed="23"/>
      <name val="Arial"/>
      <family val="2"/>
      <charset val="186"/>
    </font>
    <font>
      <b/>
      <sz val="7"/>
      <color indexed="10"/>
      <name val="Arial"/>
      <family val="2"/>
      <charset val="186"/>
    </font>
    <font>
      <sz val="10"/>
      <name val="Arial"/>
      <family val="2"/>
      <charset val="186"/>
    </font>
  </fonts>
  <fills count="3">
    <fill>
      <patternFill patternType="none"/>
    </fill>
    <fill>
      <patternFill patternType="gray125"/>
    </fill>
    <fill>
      <patternFill patternType="solid">
        <fgColor indexed="9"/>
        <bgColor indexed="26"/>
      </patternFill>
    </fill>
  </fills>
  <borders count="21">
    <border>
      <left/>
      <right/>
      <top/>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medium">
        <color indexed="8"/>
      </right>
      <top/>
      <bottom style="medium">
        <color indexed="8"/>
      </bottom>
      <diagonal/>
    </border>
    <border>
      <left style="medium">
        <color indexed="8"/>
      </left>
      <right style="thin">
        <color indexed="8"/>
      </right>
      <top/>
      <bottom style="thin">
        <color indexed="8"/>
      </bottom>
      <diagonal/>
    </border>
    <border>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hair">
        <color indexed="8"/>
      </left>
      <right style="hair">
        <color indexed="8"/>
      </right>
      <top style="hair">
        <color indexed="8"/>
      </top>
      <bottom style="hair">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s>
  <cellStyleXfs count="8">
    <xf numFmtId="0" fontId="0" fillId="0" borderId="0"/>
    <xf numFmtId="0" fontId="14" fillId="0" borderId="0"/>
    <xf numFmtId="0" fontId="14" fillId="0" borderId="0"/>
    <xf numFmtId="0" fontId="1" fillId="0" borderId="0"/>
    <xf numFmtId="0" fontId="14" fillId="0" borderId="0"/>
    <xf numFmtId="0" fontId="2" fillId="0" borderId="0"/>
    <xf numFmtId="0" fontId="2" fillId="0" borderId="0"/>
    <xf numFmtId="0" fontId="14" fillId="0" borderId="0"/>
  </cellStyleXfs>
  <cellXfs count="150">
    <xf numFmtId="0" fontId="0" fillId="0" borderId="0" xfId="0"/>
    <xf numFmtId="0" fontId="3" fillId="0" borderId="0" xfId="4" applyFont="1" applyFill="1" applyAlignment="1">
      <alignment horizontal="center" vertical="center"/>
    </xf>
    <xf numFmtId="0" fontId="3" fillId="0" borderId="0" xfId="4" applyFont="1" applyFill="1" applyAlignment="1">
      <alignment vertical="center"/>
    </xf>
    <xf numFmtId="2" fontId="3" fillId="0" borderId="0" xfId="4" applyNumberFormat="1" applyFont="1" applyFill="1" applyAlignment="1">
      <alignment horizontal="center" vertical="center"/>
    </xf>
    <xf numFmtId="2" fontId="3" fillId="0" borderId="0" xfId="4" applyNumberFormat="1" applyFont="1" applyFill="1" applyBorder="1" applyAlignment="1">
      <alignment horizontal="center" vertical="center"/>
    </xf>
    <xf numFmtId="0" fontId="4" fillId="0" borderId="0" xfId="4" applyFont="1" applyFill="1" applyBorder="1" applyAlignment="1">
      <alignment horizontal="left" vertical="center"/>
    </xf>
    <xf numFmtId="0" fontId="4" fillId="0" borderId="0" xfId="4" applyFont="1" applyFill="1" applyBorder="1" applyAlignment="1">
      <alignment horizontal="center" vertical="center"/>
    </xf>
    <xf numFmtId="0" fontId="3" fillId="0" borderId="0" xfId="4" applyFont="1" applyFill="1" applyAlignment="1">
      <alignment horizontal="left"/>
    </xf>
    <xf numFmtId="2" fontId="6" fillId="0" borderId="0" xfId="4" applyNumberFormat="1" applyFont="1" applyFill="1" applyBorder="1" applyAlignment="1">
      <alignment horizontal="center" vertical="center"/>
    </xf>
    <xf numFmtId="0" fontId="6" fillId="0" borderId="0" xfId="4" applyFont="1" applyFill="1" applyBorder="1" applyAlignment="1">
      <alignment horizontal="center" vertical="center"/>
    </xf>
    <xf numFmtId="0" fontId="3" fillId="0" borderId="1" xfId="4" applyFont="1" applyFill="1" applyBorder="1" applyAlignment="1">
      <alignment horizontal="left"/>
    </xf>
    <xf numFmtId="0" fontId="3" fillId="0" borderId="1" xfId="4" applyFont="1" applyFill="1" applyBorder="1" applyAlignment="1">
      <alignment vertical="center"/>
    </xf>
    <xf numFmtId="0" fontId="3" fillId="0" borderId="2" xfId="0" applyFont="1" applyFill="1" applyBorder="1" applyAlignment="1">
      <alignment vertical="center"/>
    </xf>
    <xf numFmtId="0" fontId="3" fillId="0" borderId="2" xfId="4" applyFont="1" applyFill="1" applyBorder="1" applyAlignment="1">
      <alignment vertical="center"/>
    </xf>
    <xf numFmtId="4" fontId="3" fillId="0" borderId="0" xfId="4" applyNumberFormat="1" applyFont="1" applyFill="1" applyBorder="1" applyAlignment="1">
      <alignment horizontal="right" vertical="center"/>
    </xf>
    <xf numFmtId="0" fontId="3" fillId="0" borderId="0" xfId="4" applyFont="1" applyFill="1" applyBorder="1" applyAlignment="1">
      <alignment horizontal="left"/>
    </xf>
    <xf numFmtId="2" fontId="3" fillId="0" borderId="0" xfId="4" applyNumberFormat="1" applyFont="1" applyFill="1" applyAlignment="1">
      <alignment horizontal="right" vertical="center"/>
    </xf>
    <xf numFmtId="0" fontId="3" fillId="0" borderId="4" xfId="4" applyFont="1" applyFill="1" applyBorder="1" applyAlignment="1">
      <alignment horizontal="center"/>
    </xf>
    <xf numFmtId="0" fontId="3" fillId="0" borderId="4" xfId="4" applyFont="1" applyFill="1" applyBorder="1" applyAlignment="1">
      <alignment horizontal="left" vertical="center" indent="1"/>
    </xf>
    <xf numFmtId="0" fontId="3" fillId="0" borderId="3" xfId="4" applyFont="1" applyFill="1" applyBorder="1" applyAlignment="1">
      <alignment horizontal="right" vertical="center"/>
    </xf>
    <xf numFmtId="0" fontId="3" fillId="0" borderId="6" xfId="4" applyFont="1" applyFill="1" applyBorder="1" applyAlignment="1">
      <alignment horizontal="right" vertical="center"/>
    </xf>
    <xf numFmtId="0" fontId="3" fillId="0" borderId="0" xfId="4" applyFont="1" applyFill="1" applyBorder="1" applyAlignment="1">
      <alignment horizontal="center" vertical="center"/>
    </xf>
    <xf numFmtId="0" fontId="3" fillId="0" borderId="0" xfId="4" applyFont="1" applyFill="1" applyBorder="1" applyAlignment="1">
      <alignment horizontal="right" vertical="center"/>
    </xf>
    <xf numFmtId="0" fontId="3" fillId="0" borderId="0" xfId="6" applyNumberFormat="1" applyFont="1" applyFill="1" applyBorder="1" applyAlignment="1" applyProtection="1">
      <alignment horizontal="right" vertical="center"/>
    </xf>
    <xf numFmtId="2" fontId="6" fillId="0" borderId="0" xfId="0" applyNumberFormat="1" applyFont="1" applyFill="1" applyBorder="1" applyAlignment="1">
      <alignment horizontal="left" vertical="center"/>
    </xf>
    <xf numFmtId="0" fontId="3" fillId="0" borderId="0" xfId="3" applyFont="1" applyFill="1" applyAlignment="1">
      <alignment horizontal="right" vertical="center"/>
    </xf>
    <xf numFmtId="0" fontId="3" fillId="0" borderId="0" xfId="2"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2" fontId="3" fillId="0" borderId="0" xfId="0" applyNumberFormat="1" applyFont="1" applyFill="1" applyAlignment="1">
      <alignment horizontal="center" vertical="center"/>
    </xf>
    <xf numFmtId="1" fontId="5" fillId="0" borderId="0" xfId="0" applyNumberFormat="1" applyFont="1" applyFill="1" applyAlignment="1">
      <alignment horizontal="center" vertical="center" wrapText="1"/>
    </xf>
    <xf numFmtId="0" fontId="3" fillId="0" borderId="0" xfId="0" applyFont="1" applyFill="1" applyAlignment="1">
      <alignment horizontal="left"/>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2" fontId="3" fillId="0" borderId="1" xfId="0" applyNumberFormat="1"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 fontId="7" fillId="0" borderId="0" xfId="0" applyNumberFormat="1" applyFont="1" applyFill="1" applyBorder="1" applyAlignment="1">
      <alignment horizontal="left" vertical="center"/>
    </xf>
    <xf numFmtId="4" fontId="3" fillId="0" borderId="0" xfId="0" applyNumberFormat="1" applyFont="1" applyFill="1" applyBorder="1" applyAlignment="1">
      <alignment horizontal="left" vertical="center"/>
    </xf>
    <xf numFmtId="2" fontId="3" fillId="0" borderId="0" xfId="0" applyNumberFormat="1" applyFont="1" applyFill="1" applyAlignment="1">
      <alignment horizontal="right" vertical="center"/>
    </xf>
    <xf numFmtId="0" fontId="3" fillId="0" borderId="7" xfId="0" applyFont="1" applyFill="1" applyBorder="1" applyAlignment="1">
      <alignment vertical="center" wrapText="1"/>
    </xf>
    <xf numFmtId="0" fontId="3" fillId="0" borderId="9" xfId="0" applyFont="1" applyFill="1" applyBorder="1" applyAlignment="1">
      <alignment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49" fontId="3" fillId="0" borderId="12" xfId="0" applyNumberFormat="1" applyFont="1" applyFill="1" applyBorder="1" applyAlignment="1">
      <alignment horizontal="center"/>
    </xf>
    <xf numFmtId="49" fontId="3" fillId="0" borderId="13" xfId="0" applyNumberFormat="1" applyFont="1" applyFill="1" applyBorder="1" applyAlignment="1">
      <alignment horizontal="center"/>
    </xf>
    <xf numFmtId="0" fontId="7" fillId="0" borderId="4" xfId="0" applyFont="1" applyFill="1" applyBorder="1" applyAlignment="1">
      <alignment horizontal="left" vertical="center" indent="1"/>
    </xf>
    <xf numFmtId="4" fontId="3" fillId="0" borderId="4" xfId="0" applyNumberFormat="1" applyFont="1" applyFill="1" applyBorder="1" applyAlignment="1">
      <alignment horizontal="right" vertical="center"/>
    </xf>
    <xf numFmtId="4" fontId="3" fillId="0" borderId="13" xfId="0" applyNumberFormat="1" applyFont="1" applyFill="1" applyBorder="1" applyAlignment="1">
      <alignment horizontal="right" vertical="center"/>
    </xf>
    <xf numFmtId="4" fontId="6" fillId="0" borderId="14" xfId="0" applyNumberFormat="1" applyFont="1" applyFill="1" applyBorder="1" applyAlignment="1">
      <alignment horizontal="right" vertical="center"/>
    </xf>
    <xf numFmtId="0" fontId="3" fillId="0" borderId="15" xfId="0" applyFont="1" applyFill="1" applyBorder="1" applyAlignment="1">
      <alignment horizontal="right" vertical="center"/>
    </xf>
    <xf numFmtId="0" fontId="3" fillId="0" borderId="16" xfId="0" applyFont="1" applyFill="1" applyBorder="1" applyAlignment="1">
      <alignment horizontal="right" vertical="center"/>
    </xf>
    <xf numFmtId="0" fontId="3" fillId="0" borderId="6" xfId="0" applyFont="1" applyFill="1" applyBorder="1" applyAlignment="1">
      <alignment horizontal="right" vertical="center"/>
    </xf>
    <xf numFmtId="4" fontId="7" fillId="0" borderId="6" xfId="0" applyNumberFormat="1" applyFont="1" applyFill="1" applyBorder="1" applyAlignment="1">
      <alignment horizontal="right" vertical="center"/>
    </xf>
    <xf numFmtId="4" fontId="9" fillId="0" borderId="17" xfId="0" applyNumberFormat="1" applyFont="1" applyFill="1" applyBorder="1" applyAlignment="1">
      <alignment horizontal="right" vertical="center"/>
    </xf>
    <xf numFmtId="0" fontId="3" fillId="0" borderId="18" xfId="0" applyFont="1" applyFill="1" applyBorder="1" applyAlignment="1">
      <alignment horizontal="right" vertical="center"/>
    </xf>
    <xf numFmtId="4" fontId="3" fillId="0" borderId="18" xfId="0" applyNumberFormat="1" applyFont="1" applyFill="1" applyBorder="1" applyAlignment="1">
      <alignment horizontal="right" vertical="center"/>
    </xf>
    <xf numFmtId="0" fontId="10" fillId="0" borderId="18" xfId="0" applyFont="1" applyFill="1" applyBorder="1" applyAlignment="1">
      <alignment horizontal="right" vertical="center"/>
    </xf>
    <xf numFmtId="4" fontId="10" fillId="0" borderId="18" xfId="0" applyNumberFormat="1" applyFont="1" applyFill="1" applyBorder="1" applyAlignment="1">
      <alignment horizontal="right" vertical="center"/>
    </xf>
    <xf numFmtId="0" fontId="7" fillId="0" borderId="18" xfId="0" applyFont="1" applyFill="1" applyBorder="1" applyAlignment="1">
      <alignment horizontal="right" vertical="center"/>
    </xf>
    <xf numFmtId="4" fontId="7" fillId="0" borderId="18" xfId="0" applyNumberFormat="1" applyFont="1" applyFill="1" applyBorder="1" applyAlignment="1">
      <alignment horizontal="right" vertical="center"/>
    </xf>
    <xf numFmtId="10" fontId="7" fillId="0" borderId="18" xfId="0" applyNumberFormat="1" applyFont="1" applyFill="1" applyBorder="1" applyAlignment="1">
      <alignment horizontal="right" vertical="center"/>
    </xf>
    <xf numFmtId="164" fontId="7" fillId="0" borderId="18" xfId="0" applyNumberFormat="1" applyFont="1" applyFill="1" applyBorder="1" applyAlignment="1">
      <alignment horizontal="right" vertical="center"/>
    </xf>
    <xf numFmtId="0" fontId="7" fillId="0" borderId="0" xfId="0" applyFont="1" applyFill="1" applyAlignment="1">
      <alignment vertical="center"/>
    </xf>
    <xf numFmtId="0" fontId="6" fillId="0" borderId="0" xfId="0" applyFont="1" applyFill="1" applyBorder="1" applyAlignment="1">
      <alignment horizontal="left" vertical="center"/>
    </xf>
    <xf numFmtId="0" fontId="6" fillId="0" borderId="0" xfId="0" applyNumberFormat="1" applyFont="1" applyFill="1" applyBorder="1" applyAlignment="1" applyProtection="1">
      <alignment horizontal="left"/>
    </xf>
    <xf numFmtId="2"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Alignment="1">
      <alignment vertical="center"/>
    </xf>
    <xf numFmtId="0" fontId="6" fillId="0" borderId="0" xfId="0" applyFont="1" applyFill="1" applyBorder="1"/>
    <xf numFmtId="2" fontId="6" fillId="0" borderId="0" xfId="0" applyNumberFormat="1"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pplyAlignment="1">
      <alignment horizontal="center"/>
    </xf>
    <xf numFmtId="0" fontId="6" fillId="0" borderId="0" xfId="0" applyFont="1" applyFill="1" applyAlignment="1">
      <alignment horizontal="right" vertical="center"/>
    </xf>
    <xf numFmtId="14" fontId="11" fillId="0" borderId="0" xfId="0" applyNumberFormat="1" applyFont="1" applyFill="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xf>
    <xf numFmtId="0" fontId="6" fillId="0" borderId="0" xfId="0" applyFont="1" applyFill="1" applyAlignment="1"/>
    <xf numFmtId="4" fontId="9" fillId="0" borderId="0" xfId="0" applyNumberFormat="1" applyFont="1" applyFill="1" applyAlignment="1">
      <alignment horizontal="center" vertical="center"/>
    </xf>
    <xf numFmtId="2" fontId="6" fillId="0" borderId="0" xfId="0" applyNumberFormat="1" applyFont="1" applyFill="1" applyAlignment="1">
      <alignment horizontal="left" vertical="center"/>
    </xf>
    <xf numFmtId="0" fontId="6" fillId="0" borderId="0" xfId="0" applyFont="1" applyFill="1" applyBorder="1" applyAlignment="1">
      <alignment horizontal="center" vertical="center"/>
    </xf>
    <xf numFmtId="2" fontId="6" fillId="0" borderId="0" xfId="0" applyNumberFormat="1" applyFont="1" applyFill="1" applyBorder="1" applyAlignment="1">
      <alignment horizontal="center" vertical="center"/>
    </xf>
    <xf numFmtId="2" fontId="6" fillId="0" borderId="0" xfId="0" applyNumberFormat="1" applyFont="1" applyFill="1" applyBorder="1" applyAlignment="1">
      <alignment vertical="center"/>
    </xf>
    <xf numFmtId="2" fontId="6" fillId="0" borderId="0" xfId="0" applyNumberFormat="1" applyFont="1" applyFill="1" applyBorder="1" applyAlignment="1">
      <alignment horizontal="right" vertical="center"/>
    </xf>
    <xf numFmtId="0" fontId="6" fillId="0" borderId="19" xfId="0" applyFont="1" applyFill="1" applyBorder="1" applyAlignment="1">
      <alignment horizontal="center" vertical="center"/>
    </xf>
    <xf numFmtId="2" fontId="6" fillId="0" borderId="19" xfId="0" applyNumberFormat="1" applyFont="1" applyFill="1" applyBorder="1" applyAlignment="1">
      <alignment horizontal="center" vertical="center"/>
    </xf>
    <xf numFmtId="2" fontId="6" fillId="0" borderId="19" xfId="0" applyNumberFormat="1" applyFont="1" applyFill="1" applyBorder="1" applyAlignment="1">
      <alignment horizontal="center" vertical="center" wrapText="1"/>
    </xf>
    <xf numFmtId="0" fontId="6" fillId="0" borderId="19" xfId="0" applyFont="1" applyFill="1" applyBorder="1" applyAlignment="1">
      <alignment horizontal="left" vertical="center"/>
    </xf>
    <xf numFmtId="2" fontId="6" fillId="0" borderId="19" xfId="0" applyNumberFormat="1" applyFont="1" applyFill="1" applyBorder="1" applyAlignment="1">
      <alignment vertical="center"/>
    </xf>
    <xf numFmtId="0" fontId="6" fillId="0" borderId="19" xfId="0" applyFont="1" applyFill="1" applyBorder="1" applyAlignment="1">
      <alignment horizontal="left" vertical="center" wrapText="1"/>
    </xf>
    <xf numFmtId="4" fontId="6" fillId="0" borderId="19" xfId="0" applyNumberFormat="1" applyFont="1" applyFill="1" applyBorder="1" applyAlignment="1">
      <alignment horizontal="right" vertical="center"/>
    </xf>
    <xf numFmtId="0" fontId="0" fillId="0" borderId="18" xfId="0" applyBorder="1"/>
    <xf numFmtId="4" fontId="12" fillId="0" borderId="19" xfId="0" applyNumberFormat="1" applyFont="1" applyFill="1" applyBorder="1" applyAlignment="1">
      <alignment horizontal="right" vertical="center"/>
    </xf>
    <xf numFmtId="4" fontId="6" fillId="0" borderId="18" xfId="0" applyNumberFormat="1" applyFont="1" applyFill="1" applyBorder="1" applyAlignment="1">
      <alignment horizontal="right" vertical="center"/>
    </xf>
    <xf numFmtId="2" fontId="9" fillId="0" borderId="0" xfId="0" applyNumberFormat="1" applyFont="1" applyFill="1" applyBorder="1" applyAlignment="1">
      <alignment horizontal="center" vertical="center"/>
    </xf>
    <xf numFmtId="10" fontId="6"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xf>
    <xf numFmtId="4" fontId="6" fillId="0" borderId="0" xfId="0" applyNumberFormat="1" applyFont="1" applyFill="1" applyBorder="1" applyAlignment="1">
      <alignment horizontal="center" vertical="center"/>
    </xf>
    <xf numFmtId="4" fontId="12" fillId="0" borderId="18" xfId="0" applyNumberFormat="1" applyFont="1" applyFill="1" applyBorder="1" applyAlignment="1">
      <alignment vertical="center"/>
    </xf>
    <xf numFmtId="4" fontId="9" fillId="0" borderId="19" xfId="0" applyNumberFormat="1" applyFont="1" applyFill="1" applyBorder="1" applyAlignment="1">
      <alignment vertical="center"/>
    </xf>
    <xf numFmtId="4" fontId="9" fillId="0" borderId="18" xfId="0" applyNumberFormat="1" applyFont="1" applyFill="1" applyBorder="1" applyAlignment="1">
      <alignment vertical="center"/>
    </xf>
    <xf numFmtId="2" fontId="6" fillId="0" borderId="18" xfId="0" applyNumberFormat="1" applyFont="1" applyFill="1" applyBorder="1" applyAlignment="1">
      <alignment horizontal="center" vertical="center"/>
    </xf>
    <xf numFmtId="0" fontId="6" fillId="0" borderId="0" xfId="0" applyFont="1" applyFill="1" applyAlignment="1">
      <alignment vertical="center" wrapText="1"/>
    </xf>
    <xf numFmtId="0" fontId="6" fillId="0" borderId="0" xfId="0" applyNumberFormat="1" applyFont="1" applyFill="1" applyBorder="1" applyAlignment="1" applyProtection="1">
      <alignment horizontal="left" vertical="center" wrapText="1"/>
    </xf>
    <xf numFmtId="0" fontId="9" fillId="0" borderId="19" xfId="0" applyFont="1" applyFill="1" applyBorder="1" applyAlignment="1">
      <alignment horizontal="center" vertical="center"/>
    </xf>
    <xf numFmtId="0" fontId="9" fillId="0" borderId="19" xfId="0" applyFont="1" applyFill="1" applyBorder="1" applyAlignment="1">
      <alignment horizontal="left" vertical="center" wrapText="1"/>
    </xf>
    <xf numFmtId="0" fontId="6" fillId="2" borderId="19" xfId="0" applyFont="1" applyFill="1" applyBorder="1" applyAlignment="1">
      <alignment horizontal="center" vertical="center"/>
    </xf>
    <xf numFmtId="0" fontId="6" fillId="2" borderId="19" xfId="0" applyFont="1" applyFill="1" applyBorder="1" applyAlignment="1">
      <alignment horizontal="left" vertical="center" wrapText="1"/>
    </xf>
    <xf numFmtId="4" fontId="6" fillId="2" borderId="19" xfId="0" applyNumberFormat="1" applyFont="1" applyFill="1" applyBorder="1" applyAlignment="1">
      <alignment horizontal="right" vertical="center"/>
    </xf>
    <xf numFmtId="0" fontId="0" fillId="2" borderId="18" xfId="0" applyFill="1" applyBorder="1"/>
    <xf numFmtId="4" fontId="12" fillId="2" borderId="19" xfId="0" applyNumberFormat="1" applyFont="1" applyFill="1" applyBorder="1" applyAlignment="1">
      <alignment horizontal="right" vertical="center"/>
    </xf>
    <xf numFmtId="4" fontId="6" fillId="2" borderId="18" xfId="0" applyNumberFormat="1" applyFont="1" applyFill="1" applyBorder="1" applyAlignment="1">
      <alignment horizontal="right" vertical="center"/>
    </xf>
    <xf numFmtId="0" fontId="6" fillId="2" borderId="0" xfId="0" applyFont="1" applyFill="1" applyAlignment="1">
      <alignment vertical="center"/>
    </xf>
    <xf numFmtId="0" fontId="0" fillId="2" borderId="0" xfId="0" applyFill="1"/>
    <xf numFmtId="0" fontId="6" fillId="0" borderId="19" xfId="0" applyFont="1" applyFill="1" applyBorder="1" applyAlignment="1">
      <alignment horizontal="right" vertical="center" wrapText="1"/>
    </xf>
    <xf numFmtId="0" fontId="6" fillId="2" borderId="19" xfId="0" applyFont="1" applyFill="1" applyBorder="1" applyAlignment="1">
      <alignment horizontal="right" vertical="center" wrapText="1"/>
    </xf>
    <xf numFmtId="0" fontId="13" fillId="2" borderId="0" xfId="0" applyFont="1" applyFill="1" applyAlignment="1">
      <alignment vertical="center"/>
    </xf>
    <xf numFmtId="2" fontId="6" fillId="0" borderId="1" xfId="0" applyNumberFormat="1" applyFont="1" applyFill="1" applyBorder="1" applyAlignment="1">
      <alignment horizontal="left" vertical="center"/>
    </xf>
    <xf numFmtId="0" fontId="6" fillId="2" borderId="0" xfId="0" applyFont="1" applyFill="1" applyAlignment="1">
      <alignment horizontal="center" vertical="center"/>
    </xf>
    <xf numFmtId="2" fontId="6" fillId="0" borderId="18" xfId="0" applyNumberFormat="1" applyFont="1" applyFill="1" applyBorder="1" applyAlignment="1">
      <alignment vertical="center"/>
    </xf>
    <xf numFmtId="0" fontId="5" fillId="0" borderId="0" xfId="4" applyFont="1" applyFill="1" applyBorder="1" applyAlignment="1">
      <alignment horizontal="center" vertical="center"/>
    </xf>
    <xf numFmtId="0" fontId="3" fillId="0" borderId="3" xfId="4" applyFont="1" applyFill="1" applyBorder="1" applyAlignment="1">
      <alignment horizontal="center" vertical="center" wrapText="1"/>
    </xf>
    <xf numFmtId="2" fontId="3" fillId="0" borderId="3" xfId="4" applyNumberFormat="1" applyFont="1" applyFill="1" applyBorder="1" applyAlignment="1">
      <alignment horizontal="center" vertical="center"/>
    </xf>
    <xf numFmtId="4" fontId="7" fillId="0" borderId="5" xfId="4" applyNumberFormat="1" applyFont="1" applyFill="1" applyBorder="1" applyAlignment="1">
      <alignment horizontal="right" vertical="center" indent="2"/>
    </xf>
    <xf numFmtId="4" fontId="3" fillId="0" borderId="3" xfId="4" applyNumberFormat="1" applyFont="1" applyFill="1" applyBorder="1" applyAlignment="1">
      <alignment horizontal="right" vertical="center" indent="2"/>
    </xf>
    <xf numFmtId="4" fontId="7" fillId="0" borderId="6" xfId="4" applyNumberFormat="1" applyFont="1" applyFill="1" applyBorder="1" applyAlignment="1">
      <alignment horizontal="right" vertical="center" indent="2"/>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6" xfId="0" applyFont="1" applyFill="1" applyBorder="1" applyAlignment="1">
      <alignment horizontal="center" vertical="center" wrapText="1"/>
    </xf>
    <xf numFmtId="2" fontId="7" fillId="0" borderId="8" xfId="0" applyNumberFormat="1" applyFont="1" applyFill="1" applyBorder="1" applyAlignment="1">
      <alignment horizontal="center" vertical="center"/>
    </xf>
    <xf numFmtId="0" fontId="3" fillId="2" borderId="3"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8" xfId="0" applyFont="1" applyBorder="1" applyAlignment="1">
      <alignment horizontal="center" vertical="center"/>
    </xf>
    <xf numFmtId="0" fontId="6" fillId="0" borderId="19" xfId="0" applyFont="1" applyFill="1" applyBorder="1" applyAlignment="1">
      <alignment horizontal="center" vertical="center" wrapText="1"/>
    </xf>
    <xf numFmtId="0" fontId="6" fillId="0" borderId="19" xfId="0" applyFont="1" applyFill="1" applyBorder="1" applyAlignment="1">
      <alignment horizontal="center" vertical="center"/>
    </xf>
    <xf numFmtId="2" fontId="6" fillId="0" borderId="19" xfId="0" applyNumberFormat="1" applyFont="1" applyFill="1" applyBorder="1" applyAlignment="1">
      <alignment horizontal="center" vertical="center"/>
    </xf>
    <xf numFmtId="2" fontId="9" fillId="0" borderId="19" xfId="0" applyNumberFormat="1" applyFont="1" applyFill="1" applyBorder="1" applyAlignment="1">
      <alignment horizontal="center" vertical="center"/>
    </xf>
    <xf numFmtId="0" fontId="3" fillId="0" borderId="0" xfId="0" applyFont="1" applyFill="1" applyBorder="1" applyAlignment="1">
      <alignment horizontal="right" vertical="center" wrapText="1"/>
    </xf>
    <xf numFmtId="0" fontId="3" fillId="0" borderId="0" xfId="5" applyFont="1" applyFill="1" applyBorder="1" applyAlignment="1">
      <alignment horizontal="right" vertical="center" wrapText="1"/>
    </xf>
    <xf numFmtId="0" fontId="3" fillId="0" borderId="18" xfId="0" applyFont="1" applyBorder="1" applyAlignment="1">
      <alignment horizontal="center" vertical="center"/>
    </xf>
    <xf numFmtId="2" fontId="9" fillId="0" borderId="20" xfId="0" applyNumberFormat="1" applyFont="1" applyFill="1" applyBorder="1" applyAlignment="1">
      <alignment horizontal="center" vertical="center"/>
    </xf>
    <xf numFmtId="0" fontId="0" fillId="0" borderId="18" xfId="0" applyBorder="1" applyAlignment="1">
      <alignment horizontal="center" vertical="center"/>
    </xf>
    <xf numFmtId="0" fontId="6" fillId="2" borderId="0" xfId="0" applyFont="1" applyFill="1" applyBorder="1" applyAlignment="1">
      <alignment horizontal="center" vertical="center" wrapText="1"/>
    </xf>
  </cellXfs>
  <cellStyles count="8">
    <cellStyle name="Normal 2" xfId="1"/>
    <cellStyle name="Normal 2 2" xfId="2"/>
    <cellStyle name="Normal 3" xfId="3"/>
    <cellStyle name="Normal_GROBINA_TAME_28042016A" xfId="4"/>
    <cellStyle name="Normal_Liepaja Peldu 5 UK tames" xfId="5"/>
    <cellStyle name="Normal_Sheet1 2" xfId="6"/>
    <cellStyle name="Parasts" xfId="0" builtinId="0"/>
    <cellStyle name="Style 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5"/>
  <sheetViews>
    <sheetView showZeros="0" tabSelected="1" zoomScale="115" zoomScaleNormal="115" workbookViewId="0">
      <selection activeCell="C41" sqref="C41"/>
    </sheetView>
  </sheetViews>
  <sheetFormatPr defaultRowHeight="11.25" x14ac:dyDescent="0.2"/>
  <cols>
    <col min="1" max="1" width="4.85546875" style="1" customWidth="1"/>
    <col min="2" max="2" width="67.5703125" style="2" customWidth="1"/>
    <col min="3" max="3" width="3.85546875" style="2" customWidth="1"/>
    <col min="4" max="4" width="10.28515625" style="3" customWidth="1"/>
    <col min="5" max="5" width="8" style="3" customWidth="1"/>
    <col min="6" max="6" width="10.7109375" style="3" customWidth="1"/>
    <col min="7" max="7" width="10.7109375" style="1" customWidth="1"/>
    <col min="8" max="8" width="11.28515625" style="2" customWidth="1"/>
    <col min="9" max="16384" width="9.140625" style="2"/>
  </cols>
  <sheetData>
    <row r="1" spans="1:7" ht="11.25" customHeight="1" x14ac:dyDescent="0.2">
      <c r="D1" s="4"/>
      <c r="E1" s="4"/>
      <c r="F1" s="5"/>
      <c r="G1" s="6"/>
    </row>
    <row r="2" spans="1:7" ht="11.25" customHeight="1" x14ac:dyDescent="0.2">
      <c r="D2" s="4"/>
      <c r="E2" s="4"/>
      <c r="F2" s="5"/>
      <c r="G2" s="6"/>
    </row>
    <row r="3" spans="1:7" ht="11.25" customHeight="1" x14ac:dyDescent="0.2">
      <c r="D3"/>
      <c r="E3"/>
      <c r="F3"/>
      <c r="G3"/>
    </row>
    <row r="4" spans="1:7" ht="11.25" customHeight="1" x14ac:dyDescent="0.2">
      <c r="D4"/>
      <c r="E4"/>
      <c r="F4"/>
      <c r="G4"/>
    </row>
    <row r="5" spans="1:7" ht="11.25" customHeight="1" x14ac:dyDescent="0.2">
      <c r="D5"/>
      <c r="E5"/>
      <c r="F5"/>
      <c r="G5"/>
    </row>
    <row r="6" spans="1:7" ht="11.25" customHeight="1" x14ac:dyDescent="0.2">
      <c r="D6"/>
      <c r="E6"/>
      <c r="F6"/>
      <c r="G6"/>
    </row>
    <row r="7" spans="1:7" ht="11.25" customHeight="1" x14ac:dyDescent="0.2">
      <c r="D7"/>
      <c r="E7"/>
      <c r="F7"/>
      <c r="G7"/>
    </row>
    <row r="8" spans="1:7" ht="11.25" customHeight="1" x14ac:dyDescent="0.2">
      <c r="D8"/>
      <c r="E8"/>
      <c r="F8"/>
      <c r="G8"/>
    </row>
    <row r="9" spans="1:7" ht="11.25" customHeight="1" x14ac:dyDescent="0.2">
      <c r="D9"/>
      <c r="E9"/>
      <c r="F9"/>
      <c r="G9"/>
    </row>
    <row r="10" spans="1:7" ht="11.25" customHeight="1" x14ac:dyDescent="0.2">
      <c r="D10"/>
      <c r="E10"/>
      <c r="F10"/>
      <c r="G10"/>
    </row>
    <row r="11" spans="1:7" ht="11.25" customHeight="1" x14ac:dyDescent="0.2">
      <c r="D11"/>
      <c r="E11"/>
      <c r="F11"/>
      <c r="G11"/>
    </row>
    <row r="12" spans="1:7" ht="12.75" customHeight="1" x14ac:dyDescent="0.2">
      <c r="A12" s="124" t="s">
        <v>0</v>
      </c>
      <c r="B12" s="124"/>
      <c r="C12" s="124"/>
      <c r="D12" s="124"/>
      <c r="E12" s="124"/>
      <c r="F12" s="124"/>
      <c r="G12" s="124"/>
    </row>
    <row r="13" spans="1:7" x14ac:dyDescent="0.2">
      <c r="A13" s="7"/>
      <c r="B13" s="1"/>
      <c r="C13" s="1"/>
      <c r="D13" s="4"/>
      <c r="E13" s="8"/>
      <c r="F13" s="8"/>
      <c r="G13" s="9"/>
    </row>
    <row r="14" spans="1:7" x14ac:dyDescent="0.2">
      <c r="A14" s="10"/>
      <c r="B14" s="11"/>
      <c r="C14" s="11"/>
      <c r="D14" s="11"/>
      <c r="E14" s="11"/>
      <c r="F14" s="11"/>
      <c r="G14" s="11"/>
    </row>
    <row r="15" spans="1:7" x14ac:dyDescent="0.2">
      <c r="A15" s="10"/>
      <c r="B15" s="12" t="s">
        <v>1</v>
      </c>
      <c r="C15" s="11"/>
      <c r="D15" s="11"/>
      <c r="E15" s="11"/>
      <c r="F15" s="11"/>
      <c r="G15" s="11"/>
    </row>
    <row r="16" spans="1:7" x14ac:dyDescent="0.2">
      <c r="A16" s="10"/>
      <c r="B16" s="12" t="s">
        <v>2</v>
      </c>
      <c r="C16" s="11"/>
      <c r="D16" s="11"/>
      <c r="E16" s="11"/>
      <c r="F16" s="11"/>
      <c r="G16" s="11"/>
    </row>
    <row r="17" spans="1:9" x14ac:dyDescent="0.2">
      <c r="A17" s="13"/>
      <c r="B17" s="12" t="s">
        <v>3</v>
      </c>
      <c r="C17" s="11"/>
      <c r="D17" s="11"/>
      <c r="E17" s="11"/>
      <c r="F17" s="11"/>
      <c r="G17" s="11"/>
    </row>
    <row r="18" spans="1:9" x14ac:dyDescent="0.2">
      <c r="A18" s="13"/>
      <c r="B18" s="12" t="s">
        <v>4</v>
      </c>
      <c r="C18" s="11"/>
      <c r="D18" s="11"/>
      <c r="E18" s="11"/>
      <c r="F18" s="11"/>
      <c r="G18" s="11"/>
    </row>
    <row r="19" spans="1:9" x14ac:dyDescent="0.2">
      <c r="A19" s="2"/>
      <c r="B19" s="1"/>
      <c r="C19" s="1"/>
      <c r="E19" s="14"/>
      <c r="F19" s="4"/>
      <c r="G19" s="15"/>
    </row>
    <row r="20" spans="1:9" x14ac:dyDescent="0.2">
      <c r="A20" s="2"/>
      <c r="B20" s="1"/>
      <c r="C20" s="1"/>
      <c r="E20" s="16"/>
    </row>
    <row r="21" spans="1:9" ht="31.5" customHeight="1" x14ac:dyDescent="0.2">
      <c r="A21" s="2"/>
      <c r="B21" s="1"/>
      <c r="C21" s="1"/>
    </row>
    <row r="22" spans="1:9" ht="20.100000000000001" customHeight="1" x14ac:dyDescent="0.2">
      <c r="A22" s="125" t="s">
        <v>5</v>
      </c>
      <c r="B22" s="125" t="s">
        <v>6</v>
      </c>
      <c r="C22" s="126" t="s">
        <v>7</v>
      </c>
      <c r="D22" s="126"/>
      <c r="E22" s="126"/>
      <c r="F22" s="126"/>
      <c r="G22" s="126"/>
    </row>
    <row r="23" spans="1:9" ht="20.100000000000001" customHeight="1" x14ac:dyDescent="0.2">
      <c r="A23" s="125"/>
      <c r="B23" s="125"/>
      <c r="C23" s="126"/>
      <c r="D23" s="126"/>
      <c r="E23" s="126"/>
      <c r="F23" s="126"/>
      <c r="G23" s="126"/>
    </row>
    <row r="24" spans="1:9" ht="20.100000000000001" customHeight="1" x14ac:dyDescent="0.2">
      <c r="A24" s="125"/>
      <c r="B24" s="125"/>
      <c r="C24" s="126"/>
      <c r="D24" s="126"/>
      <c r="E24" s="126"/>
      <c r="F24" s="126"/>
      <c r="G24" s="126"/>
    </row>
    <row r="25" spans="1:9" ht="20.100000000000001" customHeight="1" x14ac:dyDescent="0.2">
      <c r="A25" s="17">
        <v>1</v>
      </c>
      <c r="B25" s="18" t="str">
        <f>KOPSAVILKUMS_1!C6</f>
        <v>DAUDZDZĪVOKĻU DZĪVOJAMĀS ĒKAS ATJAUNOŠANA ENERGOEFEKTIVITĀTES UZLABOŠANAI</v>
      </c>
      <c r="C25" s="127">
        <f>KOPSAVILKUMS_1!D33</f>
        <v>0</v>
      </c>
      <c r="D25" s="127"/>
      <c r="E25" s="127"/>
      <c r="F25" s="127"/>
      <c r="G25" s="127"/>
      <c r="H25" s="1"/>
      <c r="I25" s="1"/>
    </row>
    <row r="26" spans="1:9" ht="20.100000000000001" customHeight="1" x14ac:dyDescent="0.2">
      <c r="A26" s="19"/>
      <c r="B26" s="19" t="s">
        <v>8</v>
      </c>
      <c r="C26" s="128">
        <f>C25*0.21</f>
        <v>0</v>
      </c>
      <c r="D26" s="128"/>
      <c r="E26" s="128"/>
      <c r="F26" s="128"/>
      <c r="G26" s="128"/>
    </row>
    <row r="27" spans="1:9" ht="20.100000000000001" customHeight="1" x14ac:dyDescent="0.2">
      <c r="A27" s="20"/>
      <c r="B27" s="20" t="s">
        <v>9</v>
      </c>
      <c r="C27" s="129">
        <f>C25+C26</f>
        <v>0</v>
      </c>
      <c r="D27" s="129"/>
      <c r="E27" s="129"/>
      <c r="F27" s="129"/>
      <c r="G27" s="129"/>
    </row>
    <row r="28" spans="1:9" x14ac:dyDescent="0.2">
      <c r="A28" s="21"/>
      <c r="B28" s="22"/>
      <c r="C28" s="22"/>
      <c r="D28" s="4"/>
      <c r="E28" s="4"/>
      <c r="F28" s="4"/>
      <c r="G28" s="4"/>
    </row>
    <row r="29" spans="1:9" x14ac:dyDescent="0.2">
      <c r="A29" s="21"/>
      <c r="B29" s="22"/>
      <c r="C29" s="22"/>
      <c r="D29" s="4"/>
      <c r="E29" s="4"/>
      <c r="F29" s="4"/>
      <c r="G29" s="4"/>
    </row>
    <row r="30" spans="1:9" x14ac:dyDescent="0.2">
      <c r="A30" s="21"/>
      <c r="B30" s="22"/>
      <c r="C30" s="22"/>
      <c r="D30" s="4"/>
      <c r="E30" s="4"/>
      <c r="F30" s="4"/>
      <c r="G30" s="4"/>
    </row>
    <row r="31" spans="1:9" ht="11.25" customHeight="1" x14ac:dyDescent="0.2">
      <c r="A31" s="21"/>
      <c r="B31" s="23" t="s">
        <v>10</v>
      </c>
      <c r="C31" s="130"/>
      <c r="D31" s="130"/>
      <c r="E31" s="24"/>
      <c r="F31" s="4"/>
      <c r="G31" s="4"/>
    </row>
    <row r="32" spans="1:9" x14ac:dyDescent="0.2">
      <c r="B32" s="25" t="s">
        <v>11</v>
      </c>
    </row>
    <row r="33" spans="2:2" x14ac:dyDescent="0.2">
      <c r="B33" s="25"/>
    </row>
    <row r="34" spans="2:2" x14ac:dyDescent="0.2">
      <c r="B34" s="23" t="s">
        <v>12</v>
      </c>
    </row>
    <row r="35" spans="2:2" x14ac:dyDescent="0.2">
      <c r="B35" s="26" t="s">
        <v>13</v>
      </c>
    </row>
  </sheetData>
  <sheetProtection selectLockedCells="1" selectUnlockedCells="1"/>
  <mergeCells count="8">
    <mergeCell ref="C27:G27"/>
    <mergeCell ref="C31:D31"/>
    <mergeCell ref="A12:G12"/>
    <mergeCell ref="A22:A24"/>
    <mergeCell ref="B22:B24"/>
    <mergeCell ref="C22:G24"/>
    <mergeCell ref="C25:G25"/>
    <mergeCell ref="C26:G26"/>
  </mergeCells>
  <printOptions horizontalCentered="1"/>
  <pageMargins left="0.47986111111111113" right="0.19652777777777777" top="0.25972222222222224" bottom="0.24027777777777778" header="0.51180555555555551" footer="0.51180555555555551"/>
  <pageSetup paperSize="9" scale="90" firstPageNumber="0"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A1:IV50"/>
  <sheetViews>
    <sheetView showZeros="0" zoomScale="130" zoomScaleNormal="130" workbookViewId="0">
      <selection activeCell="L13" sqref="L13"/>
    </sheetView>
  </sheetViews>
  <sheetFormatPr defaultRowHeight="12.75" x14ac:dyDescent="0.2"/>
  <cols>
    <col min="1" max="1" width="4.7109375" style="75" customWidth="1"/>
    <col min="2" max="2" width="36.7109375" style="68" customWidth="1"/>
    <col min="3" max="3" width="9.7109375" style="75" customWidth="1"/>
    <col min="4" max="4" width="9.7109375" style="70" customWidth="1"/>
    <col min="5" max="5" width="5.7109375" style="70" customWidth="1"/>
    <col min="6" max="6" width="7" style="70" customWidth="1"/>
    <col min="7" max="7" width="7.85546875" style="70" customWidth="1"/>
    <col min="8" max="8" width="10.42578125" style="70" customWidth="1"/>
    <col min="9" max="15" width="8.7109375" style="70" customWidth="1"/>
    <col min="16" max="254" width="9.140625" style="68"/>
  </cols>
  <sheetData>
    <row r="1" spans="1:15" x14ac:dyDescent="0.2">
      <c r="B1" s="76" t="s">
        <v>388</v>
      </c>
      <c r="D1" s="75"/>
      <c r="E1" s="76"/>
      <c r="F1" s="76"/>
      <c r="G1" s="76"/>
      <c r="H1" s="76"/>
      <c r="I1" s="76"/>
      <c r="J1" s="76"/>
      <c r="K1" s="76"/>
      <c r="L1" s="76"/>
      <c r="M1" s="76"/>
    </row>
    <row r="2" spans="1:15" x14ac:dyDescent="0.2">
      <c r="B2" s="76" t="str">
        <f>KOPSAVILKUMS_1!C25</f>
        <v>Apkure</v>
      </c>
      <c r="D2" s="75"/>
      <c r="E2" s="76"/>
      <c r="F2" s="76"/>
      <c r="G2" s="76"/>
      <c r="H2" s="76"/>
      <c r="I2" s="76"/>
      <c r="J2" s="76"/>
      <c r="K2" s="76"/>
      <c r="L2" s="76"/>
      <c r="M2" s="76"/>
    </row>
    <row r="3" spans="1:15" x14ac:dyDescent="0.2">
      <c r="B3" s="76"/>
    </row>
    <row r="4" spans="1:15" x14ac:dyDescent="0.2">
      <c r="A4" s="77"/>
      <c r="B4" s="77"/>
      <c r="C4" s="78"/>
      <c r="D4" s="78"/>
      <c r="E4" s="77"/>
      <c r="F4" s="77"/>
      <c r="G4" s="77"/>
      <c r="H4" s="77"/>
      <c r="I4" s="77"/>
      <c r="J4" s="77"/>
      <c r="K4" s="77"/>
      <c r="L4" s="77"/>
      <c r="M4" s="76"/>
    </row>
    <row r="5" spans="1:15" x14ac:dyDescent="0.2">
      <c r="A5" s="77" t="str">
        <f>KOPSAVILKUMS_1!A6</f>
        <v>Objekta nosaukums</v>
      </c>
      <c r="B5" s="77"/>
      <c r="C5" s="77" t="str">
        <f>KOPSAVILKUMS_1!C6</f>
        <v>DAUDZDZĪVOKĻU DZĪVOJAMĀS ĒKAS ATJAUNOŠANA ENERGOEFEKTIVITĀTES UZLABOŠANAI</v>
      </c>
      <c r="D5" s="78"/>
      <c r="E5" s="77"/>
      <c r="F5" s="77"/>
      <c r="G5" s="77"/>
      <c r="H5" s="77"/>
      <c r="I5" s="77"/>
      <c r="J5" s="77"/>
      <c r="K5" s="77"/>
      <c r="L5" s="77"/>
      <c r="M5" s="76"/>
    </row>
    <row r="6" spans="1:15" x14ac:dyDescent="0.2">
      <c r="A6" s="77" t="str">
        <f>KOPSAVILKUMS_1!A7</f>
        <v>Būves nosaukums</v>
      </c>
      <c r="B6" s="77"/>
      <c r="C6" s="77" t="str">
        <f>KOPSAVILKUMS_1!C7</f>
        <v>DAUDZDZĪVOKĻU DZĪVOJAMĀS ĒKAS ATJAUNOŠANA ENERGOEFEKTIVITĀTES UZLABOŠANAI</v>
      </c>
      <c r="D6" s="78"/>
      <c r="E6" s="77"/>
      <c r="F6" s="77"/>
      <c r="G6" s="77"/>
      <c r="H6" s="77"/>
      <c r="I6" s="77"/>
      <c r="J6" s="77"/>
      <c r="K6" s="77"/>
      <c r="L6" s="77"/>
      <c r="M6" s="76"/>
    </row>
    <row r="7" spans="1:15" x14ac:dyDescent="0.2">
      <c r="A7" s="79" t="str">
        <f>KOPSAVILKUMS_1!A8</f>
        <v>Objekta adrese</v>
      </c>
      <c r="B7" s="79"/>
      <c r="C7" s="79" t="str">
        <f>KOPSAVILKUMS_1!C8</f>
        <v>LIEPĀJĀ, DARZA IELĀ 3</v>
      </c>
      <c r="D7" s="80"/>
      <c r="E7" s="79"/>
      <c r="F7" s="79"/>
      <c r="G7" s="79"/>
      <c r="H7" s="79"/>
      <c r="I7" s="79"/>
      <c r="J7" s="79"/>
      <c r="K7" s="79"/>
      <c r="L7" s="79"/>
      <c r="M7" s="76"/>
    </row>
    <row r="8" spans="1:15" x14ac:dyDescent="0.2">
      <c r="A8" s="79" t="str">
        <f>KOPSAVILKUMS_1!A9</f>
        <v>Pasūtījuma Nr.</v>
      </c>
      <c r="B8" s="79"/>
      <c r="C8" s="79">
        <f>KOPSAVILKUMS_1!C9</f>
        <v>0</v>
      </c>
      <c r="D8" s="80"/>
      <c r="E8" s="79"/>
      <c r="F8" s="79"/>
      <c r="G8" s="79"/>
      <c r="H8" s="79"/>
      <c r="I8" s="79"/>
      <c r="J8" s="79"/>
      <c r="K8" s="79"/>
      <c r="L8" s="79"/>
      <c r="M8" s="76"/>
    </row>
    <row r="9" spans="1:15" x14ac:dyDescent="0.2">
      <c r="A9" s="72"/>
      <c r="B9" s="76"/>
      <c r="D9" s="75"/>
      <c r="E9" s="76"/>
      <c r="F9" s="76"/>
      <c r="G9" s="76"/>
      <c r="H9" s="76"/>
      <c r="I9" s="76"/>
      <c r="J9" s="76"/>
      <c r="K9" s="76"/>
      <c r="L9" s="76"/>
      <c r="M9" s="76"/>
    </row>
    <row r="10" spans="1:15" x14ac:dyDescent="0.2">
      <c r="A10" s="81" t="s">
        <v>103</v>
      </c>
      <c r="B10" s="81"/>
      <c r="C10" s="81"/>
      <c r="D10" s="75"/>
      <c r="E10" s="76"/>
      <c r="F10" s="76"/>
      <c r="G10" s="76"/>
      <c r="H10" s="76"/>
      <c r="I10" s="76"/>
      <c r="J10" s="76"/>
      <c r="K10" s="76"/>
      <c r="L10" s="73" t="s">
        <v>60</v>
      </c>
      <c r="M10" s="82"/>
      <c r="N10" s="83" t="s">
        <v>61</v>
      </c>
    </row>
    <row r="11" spans="1:15" x14ac:dyDescent="0.2">
      <c r="A11" s="64"/>
      <c r="B11" s="84"/>
      <c r="C11" s="84"/>
      <c r="D11" s="84"/>
      <c r="E11" s="84"/>
      <c r="F11" s="85"/>
      <c r="G11" s="85"/>
      <c r="H11" s="85"/>
      <c r="I11" s="86"/>
      <c r="J11" s="86"/>
      <c r="K11" s="87"/>
      <c r="L11" s="138"/>
      <c r="M11" s="138"/>
      <c r="N11" s="138"/>
      <c r="O11" s="138"/>
    </row>
    <row r="12" spans="1:15" ht="11.25" customHeight="1" x14ac:dyDescent="0.2">
      <c r="A12" s="140" t="s">
        <v>21</v>
      </c>
      <c r="B12" s="140" t="s">
        <v>63</v>
      </c>
      <c r="C12" s="141" t="s">
        <v>64</v>
      </c>
      <c r="D12" s="142" t="s">
        <v>65</v>
      </c>
      <c r="E12" s="143" t="s">
        <v>66</v>
      </c>
      <c r="F12" s="143"/>
      <c r="G12" s="143"/>
      <c r="H12" s="143"/>
      <c r="I12" s="143"/>
      <c r="J12" s="143"/>
      <c r="K12" s="143" t="s">
        <v>67</v>
      </c>
      <c r="L12" s="143"/>
      <c r="M12" s="143"/>
      <c r="N12" s="143"/>
      <c r="O12" s="143"/>
    </row>
    <row r="13" spans="1:15" ht="65.45" customHeight="1" x14ac:dyDescent="0.2">
      <c r="A13" s="140"/>
      <c r="B13" s="140"/>
      <c r="C13" s="141"/>
      <c r="D13" s="141"/>
      <c r="E13" s="90" t="s">
        <v>68</v>
      </c>
      <c r="F13" s="90" t="s">
        <v>69</v>
      </c>
      <c r="G13" s="90" t="s">
        <v>70</v>
      </c>
      <c r="H13" s="90" t="s">
        <v>27</v>
      </c>
      <c r="I13" s="90" t="s">
        <v>71</v>
      </c>
      <c r="J13" s="90" t="s">
        <v>72</v>
      </c>
      <c r="K13" s="90" t="s">
        <v>73</v>
      </c>
      <c r="L13" s="90" t="s">
        <v>70</v>
      </c>
      <c r="M13" s="90" t="s">
        <v>74</v>
      </c>
      <c r="N13" s="90" t="s">
        <v>28</v>
      </c>
      <c r="O13" s="90" t="s">
        <v>75</v>
      </c>
    </row>
    <row r="14" spans="1:15" ht="12" customHeight="1" x14ac:dyDescent="0.2">
      <c r="A14" s="88"/>
      <c r="B14" s="91"/>
      <c r="C14" s="88"/>
      <c r="D14" s="89"/>
      <c r="E14" s="92"/>
      <c r="F14" s="92"/>
      <c r="G14" s="92"/>
      <c r="H14" s="92"/>
      <c r="I14" s="92"/>
      <c r="J14" s="92"/>
      <c r="K14" s="92"/>
      <c r="L14" s="92"/>
      <c r="M14" s="92"/>
      <c r="N14" s="92"/>
      <c r="O14" s="92"/>
    </row>
    <row r="15" spans="1:15" x14ac:dyDescent="0.2">
      <c r="A15" s="88">
        <v>1</v>
      </c>
      <c r="B15" s="93" t="s">
        <v>389</v>
      </c>
      <c r="C15" s="88" t="s">
        <v>81</v>
      </c>
      <c r="D15" s="94">
        <v>4</v>
      </c>
      <c r="E15" s="95"/>
      <c r="F15" s="95"/>
      <c r="G15" s="95"/>
      <c r="H15" s="95"/>
      <c r="I15" s="95"/>
      <c r="J15" s="94">
        <f t="shared" ref="J15:J36" si="0">I15+H15+G15</f>
        <v>0</v>
      </c>
      <c r="K15" s="96">
        <f t="shared" ref="K15:K36" si="1">ROUND(D15*E15,2)</f>
        <v>0</v>
      </c>
      <c r="L15" s="94">
        <f t="shared" ref="L15:L36" si="2">ROUND(D15*G15,2)</f>
        <v>0</v>
      </c>
      <c r="M15" s="94">
        <f t="shared" ref="M15:M36" si="3">ROUND(D15*H15,2)</f>
        <v>0</v>
      </c>
      <c r="N15" s="94">
        <f t="shared" ref="N15:N36" si="4">ROUND(D15*I15,2)</f>
        <v>0</v>
      </c>
      <c r="O15" s="97">
        <f t="shared" ref="O15:O36" si="5">L15+M15+N15</f>
        <v>0</v>
      </c>
    </row>
    <row r="16" spans="1:15" ht="19.5" x14ac:dyDescent="0.2">
      <c r="A16" s="88">
        <v>2</v>
      </c>
      <c r="B16" s="93" t="s">
        <v>390</v>
      </c>
      <c r="C16" s="88" t="s">
        <v>391</v>
      </c>
      <c r="D16" s="94">
        <v>4</v>
      </c>
      <c r="E16" s="95"/>
      <c r="F16" s="95"/>
      <c r="G16" s="95"/>
      <c r="H16" s="95"/>
      <c r="I16" s="95"/>
      <c r="J16" s="94">
        <f t="shared" si="0"/>
        <v>0</v>
      </c>
      <c r="K16" s="96">
        <f t="shared" si="1"/>
        <v>0</v>
      </c>
      <c r="L16" s="94">
        <f t="shared" si="2"/>
        <v>0</v>
      </c>
      <c r="M16" s="94">
        <f t="shared" si="3"/>
        <v>0</v>
      </c>
      <c r="N16" s="94">
        <f t="shared" si="4"/>
        <v>0</v>
      </c>
      <c r="O16" s="97">
        <f t="shared" si="5"/>
        <v>0</v>
      </c>
    </row>
    <row r="17" spans="1:256" ht="19.5" x14ac:dyDescent="0.2">
      <c r="A17" s="88">
        <v>3</v>
      </c>
      <c r="B17" s="93" t="s">
        <v>392</v>
      </c>
      <c r="C17" s="88" t="s">
        <v>362</v>
      </c>
      <c r="D17" s="94">
        <v>9</v>
      </c>
      <c r="E17" s="95"/>
      <c r="F17" s="95"/>
      <c r="G17" s="95"/>
      <c r="H17" s="95"/>
      <c r="I17" s="95"/>
      <c r="J17" s="94">
        <f t="shared" si="0"/>
        <v>0</v>
      </c>
      <c r="K17" s="96">
        <f t="shared" si="1"/>
        <v>0</v>
      </c>
      <c r="L17" s="94">
        <f t="shared" si="2"/>
        <v>0</v>
      </c>
      <c r="M17" s="94">
        <f t="shared" si="3"/>
        <v>0</v>
      </c>
      <c r="N17" s="94">
        <f t="shared" si="4"/>
        <v>0</v>
      </c>
      <c r="O17" s="97">
        <f t="shared" si="5"/>
        <v>0</v>
      </c>
    </row>
    <row r="18" spans="1:256" x14ac:dyDescent="0.2">
      <c r="A18" s="88">
        <v>4</v>
      </c>
      <c r="B18" s="93" t="s">
        <v>393</v>
      </c>
      <c r="C18" s="88" t="s">
        <v>81</v>
      </c>
      <c r="D18" s="94">
        <v>4</v>
      </c>
      <c r="E18" s="95"/>
      <c r="F18" s="95"/>
      <c r="G18" s="95"/>
      <c r="H18" s="95"/>
      <c r="I18" s="95"/>
      <c r="J18" s="94">
        <f t="shared" si="0"/>
        <v>0</v>
      </c>
      <c r="K18" s="96">
        <f t="shared" si="1"/>
        <v>0</v>
      </c>
      <c r="L18" s="94">
        <f t="shared" si="2"/>
        <v>0</v>
      </c>
      <c r="M18" s="94">
        <f t="shared" si="3"/>
        <v>0</v>
      </c>
      <c r="N18" s="94">
        <f t="shared" si="4"/>
        <v>0</v>
      </c>
      <c r="O18" s="97">
        <f t="shared" si="5"/>
        <v>0</v>
      </c>
    </row>
    <row r="19" spans="1:256" x14ac:dyDescent="0.2">
      <c r="A19" s="88">
        <v>5</v>
      </c>
      <c r="B19" s="93" t="s">
        <v>394</v>
      </c>
      <c r="C19" s="88" t="s">
        <v>79</v>
      </c>
      <c r="D19" s="94">
        <v>4</v>
      </c>
      <c r="E19" s="95"/>
      <c r="F19" s="95"/>
      <c r="G19" s="95"/>
      <c r="H19" s="95"/>
      <c r="I19" s="95"/>
      <c r="J19" s="94">
        <f t="shared" si="0"/>
        <v>0</v>
      </c>
      <c r="K19" s="96">
        <f t="shared" si="1"/>
        <v>0</v>
      </c>
      <c r="L19" s="94">
        <f t="shared" si="2"/>
        <v>0</v>
      </c>
      <c r="M19" s="94">
        <f t="shared" si="3"/>
        <v>0</v>
      </c>
      <c r="N19" s="94">
        <f t="shared" si="4"/>
        <v>0</v>
      </c>
      <c r="O19" s="97">
        <f t="shared" si="5"/>
        <v>0</v>
      </c>
    </row>
    <row r="20" spans="1:256" x14ac:dyDescent="0.2">
      <c r="A20" s="88">
        <v>6</v>
      </c>
      <c r="B20" s="93" t="s">
        <v>395</v>
      </c>
      <c r="C20" s="88" t="s">
        <v>79</v>
      </c>
      <c r="D20" s="94">
        <v>4</v>
      </c>
      <c r="E20" s="95"/>
      <c r="F20" s="95"/>
      <c r="G20" s="95"/>
      <c r="H20" s="95"/>
      <c r="I20" s="95"/>
      <c r="J20" s="94">
        <f t="shared" si="0"/>
        <v>0</v>
      </c>
      <c r="K20" s="96">
        <f t="shared" si="1"/>
        <v>0</v>
      </c>
      <c r="L20" s="94">
        <f t="shared" si="2"/>
        <v>0</v>
      </c>
      <c r="M20" s="94">
        <f t="shared" si="3"/>
        <v>0</v>
      </c>
      <c r="N20" s="94">
        <f t="shared" si="4"/>
        <v>0</v>
      </c>
      <c r="O20" s="97">
        <f t="shared" si="5"/>
        <v>0</v>
      </c>
    </row>
    <row r="21" spans="1:256" x14ac:dyDescent="0.2">
      <c r="A21" s="88">
        <v>7</v>
      </c>
      <c r="B21" s="93" t="s">
        <v>396</v>
      </c>
      <c r="C21" s="88" t="s">
        <v>81</v>
      </c>
      <c r="D21" s="94">
        <v>4</v>
      </c>
      <c r="E21" s="95"/>
      <c r="F21" s="95"/>
      <c r="G21" s="95"/>
      <c r="H21" s="95"/>
      <c r="I21" s="95"/>
      <c r="J21" s="94">
        <f t="shared" si="0"/>
        <v>0</v>
      </c>
      <c r="K21" s="96">
        <f t="shared" si="1"/>
        <v>0</v>
      </c>
      <c r="L21" s="94">
        <f t="shared" si="2"/>
        <v>0</v>
      </c>
      <c r="M21" s="94">
        <f t="shared" si="3"/>
        <v>0</v>
      </c>
      <c r="N21" s="94">
        <f t="shared" si="4"/>
        <v>0</v>
      </c>
      <c r="O21" s="97">
        <f t="shared" si="5"/>
        <v>0</v>
      </c>
    </row>
    <row r="22" spans="1:256" x14ac:dyDescent="0.2">
      <c r="A22" s="88">
        <v>8</v>
      </c>
      <c r="B22" s="93" t="s">
        <v>397</v>
      </c>
      <c r="C22" s="88" t="s">
        <v>79</v>
      </c>
      <c r="D22" s="94">
        <v>3</v>
      </c>
      <c r="E22" s="95"/>
      <c r="F22" s="95"/>
      <c r="G22" s="95"/>
      <c r="H22" s="95"/>
      <c r="I22" s="95"/>
      <c r="J22" s="94">
        <f t="shared" si="0"/>
        <v>0</v>
      </c>
      <c r="K22" s="96">
        <f t="shared" si="1"/>
        <v>0</v>
      </c>
      <c r="L22" s="94">
        <f t="shared" si="2"/>
        <v>0</v>
      </c>
      <c r="M22" s="94">
        <f t="shared" si="3"/>
        <v>0</v>
      </c>
      <c r="N22" s="94">
        <f t="shared" si="4"/>
        <v>0</v>
      </c>
      <c r="O22" s="97">
        <f t="shared" si="5"/>
        <v>0</v>
      </c>
    </row>
    <row r="23" spans="1:256" x14ac:dyDescent="0.2">
      <c r="A23" s="88">
        <v>9</v>
      </c>
      <c r="B23" s="93" t="s">
        <v>398</v>
      </c>
      <c r="C23" s="88" t="s">
        <v>79</v>
      </c>
      <c r="D23" s="94">
        <v>3</v>
      </c>
      <c r="E23" s="95"/>
      <c r="F23" s="95"/>
      <c r="G23" s="95"/>
      <c r="H23" s="95"/>
      <c r="I23" s="95"/>
      <c r="J23" s="94">
        <f t="shared" si="0"/>
        <v>0</v>
      </c>
      <c r="K23" s="96">
        <f t="shared" si="1"/>
        <v>0</v>
      </c>
      <c r="L23" s="94">
        <f t="shared" si="2"/>
        <v>0</v>
      </c>
      <c r="M23" s="94">
        <f t="shared" si="3"/>
        <v>0</v>
      </c>
      <c r="N23" s="94">
        <f t="shared" si="4"/>
        <v>0</v>
      </c>
      <c r="O23" s="97">
        <f t="shared" si="5"/>
        <v>0</v>
      </c>
    </row>
    <row r="24" spans="1:256" x14ac:dyDescent="0.2">
      <c r="A24" s="88">
        <v>10</v>
      </c>
      <c r="B24" s="93" t="s">
        <v>399</v>
      </c>
      <c r="C24" s="88" t="s">
        <v>79</v>
      </c>
      <c r="D24" s="94">
        <v>4</v>
      </c>
      <c r="E24" s="95"/>
      <c r="F24" s="95"/>
      <c r="G24" s="95"/>
      <c r="H24" s="95"/>
      <c r="I24" s="95"/>
      <c r="J24" s="94">
        <f t="shared" si="0"/>
        <v>0</v>
      </c>
      <c r="K24" s="96">
        <f t="shared" si="1"/>
        <v>0</v>
      </c>
      <c r="L24" s="94">
        <f t="shared" si="2"/>
        <v>0</v>
      </c>
      <c r="M24" s="94">
        <f t="shared" si="3"/>
        <v>0</v>
      </c>
      <c r="N24" s="94">
        <f t="shared" si="4"/>
        <v>0</v>
      </c>
      <c r="O24" s="97">
        <f t="shared" si="5"/>
        <v>0</v>
      </c>
    </row>
    <row r="25" spans="1:256" x14ac:dyDescent="0.2">
      <c r="A25" s="88">
        <v>11</v>
      </c>
      <c r="B25" s="93" t="s">
        <v>400</v>
      </c>
      <c r="C25" s="88" t="s">
        <v>362</v>
      </c>
      <c r="D25" s="94">
        <v>16</v>
      </c>
      <c r="E25" s="95"/>
      <c r="F25" s="95"/>
      <c r="G25" s="95"/>
      <c r="H25" s="95"/>
      <c r="I25" s="95"/>
      <c r="J25" s="94">
        <f t="shared" si="0"/>
        <v>0</v>
      </c>
      <c r="K25" s="96">
        <f t="shared" si="1"/>
        <v>0</v>
      </c>
      <c r="L25" s="94">
        <f t="shared" si="2"/>
        <v>0</v>
      </c>
      <c r="M25" s="94">
        <f t="shared" si="3"/>
        <v>0</v>
      </c>
      <c r="N25" s="94">
        <f t="shared" si="4"/>
        <v>0</v>
      </c>
      <c r="O25" s="97">
        <f t="shared" si="5"/>
        <v>0</v>
      </c>
    </row>
    <row r="26" spans="1:256" x14ac:dyDescent="0.2">
      <c r="A26" s="88">
        <v>12</v>
      </c>
      <c r="B26" s="93" t="s">
        <v>401</v>
      </c>
      <c r="C26" s="88" t="s">
        <v>391</v>
      </c>
      <c r="D26" s="94">
        <v>4</v>
      </c>
      <c r="E26" s="95"/>
      <c r="F26" s="95"/>
      <c r="G26" s="95"/>
      <c r="H26" s="95"/>
      <c r="I26" s="95"/>
      <c r="J26" s="94">
        <f t="shared" si="0"/>
        <v>0</v>
      </c>
      <c r="K26" s="96">
        <f t="shared" si="1"/>
        <v>0</v>
      </c>
      <c r="L26" s="94">
        <f t="shared" si="2"/>
        <v>0</v>
      </c>
      <c r="M26" s="94">
        <f t="shared" si="3"/>
        <v>0</v>
      </c>
      <c r="N26" s="94">
        <f t="shared" si="4"/>
        <v>0</v>
      </c>
      <c r="O26" s="97">
        <f t="shared" si="5"/>
        <v>0</v>
      </c>
    </row>
    <row r="27" spans="1:256" x14ac:dyDescent="0.2">
      <c r="A27" s="88">
        <v>13</v>
      </c>
      <c r="B27" s="93" t="s">
        <v>402</v>
      </c>
      <c r="C27" s="88" t="s">
        <v>100</v>
      </c>
      <c r="D27" s="94">
        <v>100</v>
      </c>
      <c r="E27" s="95"/>
      <c r="F27" s="95"/>
      <c r="G27" s="95"/>
      <c r="H27" s="95"/>
      <c r="I27" s="95"/>
      <c r="J27" s="94">
        <f t="shared" si="0"/>
        <v>0</v>
      </c>
      <c r="K27" s="96">
        <f t="shared" si="1"/>
        <v>0</v>
      </c>
      <c r="L27" s="94">
        <f t="shared" si="2"/>
        <v>0</v>
      </c>
      <c r="M27" s="94">
        <f t="shared" si="3"/>
        <v>0</v>
      </c>
      <c r="N27" s="94">
        <f t="shared" si="4"/>
        <v>0</v>
      </c>
      <c r="O27" s="97">
        <f t="shared" si="5"/>
        <v>0</v>
      </c>
    </row>
    <row r="28" spans="1:256" x14ac:dyDescent="0.2">
      <c r="A28" s="88">
        <v>14</v>
      </c>
      <c r="B28" s="93" t="s">
        <v>403</v>
      </c>
      <c r="C28" s="88" t="s">
        <v>362</v>
      </c>
      <c r="D28" s="94">
        <v>9</v>
      </c>
      <c r="E28" s="95"/>
      <c r="F28" s="95"/>
      <c r="G28" s="95"/>
      <c r="H28" s="95"/>
      <c r="I28" s="95"/>
      <c r="J28" s="94">
        <f t="shared" si="0"/>
        <v>0</v>
      </c>
      <c r="K28" s="96">
        <f t="shared" si="1"/>
        <v>0</v>
      </c>
      <c r="L28" s="94">
        <f t="shared" si="2"/>
        <v>0</v>
      </c>
      <c r="M28" s="94">
        <f t="shared" si="3"/>
        <v>0</v>
      </c>
      <c r="N28" s="94">
        <f t="shared" si="4"/>
        <v>0</v>
      </c>
      <c r="O28" s="97">
        <f t="shared" si="5"/>
        <v>0</v>
      </c>
    </row>
    <row r="29" spans="1:256" s="116" customFormat="1" ht="19.5" x14ac:dyDescent="0.2">
      <c r="A29" s="110">
        <v>15</v>
      </c>
      <c r="B29" s="111" t="s">
        <v>404</v>
      </c>
      <c r="C29" s="110" t="s">
        <v>391</v>
      </c>
      <c r="D29" s="112">
        <v>4</v>
      </c>
      <c r="E29" s="113"/>
      <c r="F29" s="113"/>
      <c r="G29" s="113"/>
      <c r="H29" s="113"/>
      <c r="I29" s="113"/>
      <c r="J29" s="112">
        <f t="shared" si="0"/>
        <v>0</v>
      </c>
      <c r="K29" s="114">
        <f t="shared" si="1"/>
        <v>0</v>
      </c>
      <c r="L29" s="112">
        <f t="shared" si="2"/>
        <v>0</v>
      </c>
      <c r="M29" s="112">
        <f t="shared" si="3"/>
        <v>0</v>
      </c>
      <c r="N29" s="112">
        <f t="shared" si="4"/>
        <v>0</v>
      </c>
      <c r="O29" s="115">
        <f t="shared" si="5"/>
        <v>0</v>
      </c>
      <c r="P29" s="122"/>
      <c r="Q29" s="122"/>
      <c r="R29" s="122"/>
      <c r="S29" s="122"/>
      <c r="IU29" s="117"/>
      <c r="IV29" s="117"/>
    </row>
    <row r="30" spans="1:256" s="116" customFormat="1" x14ac:dyDescent="0.2">
      <c r="A30" s="110">
        <v>16</v>
      </c>
      <c r="B30" s="111" t="s">
        <v>405</v>
      </c>
      <c r="C30" s="110" t="s">
        <v>362</v>
      </c>
      <c r="D30" s="112">
        <v>8</v>
      </c>
      <c r="E30" s="113"/>
      <c r="F30" s="113"/>
      <c r="G30" s="113"/>
      <c r="H30" s="113"/>
      <c r="I30" s="113"/>
      <c r="J30" s="112">
        <f t="shared" si="0"/>
        <v>0</v>
      </c>
      <c r="K30" s="114">
        <f t="shared" si="1"/>
        <v>0</v>
      </c>
      <c r="L30" s="112">
        <f t="shared" si="2"/>
        <v>0</v>
      </c>
      <c r="M30" s="112">
        <f t="shared" si="3"/>
        <v>0</v>
      </c>
      <c r="N30" s="112">
        <f t="shared" si="4"/>
        <v>0</v>
      </c>
      <c r="O30" s="115">
        <f t="shared" si="5"/>
        <v>0</v>
      </c>
      <c r="P30" s="122"/>
      <c r="Q30" s="122"/>
      <c r="R30" s="122"/>
      <c r="S30" s="122"/>
      <c r="IU30" s="117"/>
      <c r="IV30" s="117"/>
    </row>
    <row r="31" spans="1:256" x14ac:dyDescent="0.2">
      <c r="A31" s="88">
        <v>17</v>
      </c>
      <c r="B31" s="93" t="s">
        <v>406</v>
      </c>
      <c r="C31" s="88" t="s">
        <v>79</v>
      </c>
      <c r="D31" s="94">
        <v>4</v>
      </c>
      <c r="E31" s="95"/>
      <c r="F31" s="95"/>
      <c r="G31" s="95"/>
      <c r="H31" s="95"/>
      <c r="I31" s="95"/>
      <c r="J31" s="94">
        <f t="shared" si="0"/>
        <v>0</v>
      </c>
      <c r="K31" s="96">
        <f t="shared" si="1"/>
        <v>0</v>
      </c>
      <c r="L31" s="94">
        <f t="shared" si="2"/>
        <v>0</v>
      </c>
      <c r="M31" s="94">
        <f t="shared" si="3"/>
        <v>0</v>
      </c>
      <c r="N31" s="94">
        <f t="shared" si="4"/>
        <v>0</v>
      </c>
      <c r="O31" s="97">
        <f t="shared" si="5"/>
        <v>0</v>
      </c>
    </row>
    <row r="32" spans="1:256" x14ac:dyDescent="0.2">
      <c r="A32" s="88">
        <v>18</v>
      </c>
      <c r="B32" s="93" t="s">
        <v>407</v>
      </c>
      <c r="C32" s="88" t="s">
        <v>391</v>
      </c>
      <c r="D32" s="94">
        <v>4</v>
      </c>
      <c r="E32" s="95"/>
      <c r="F32" s="95"/>
      <c r="G32" s="95"/>
      <c r="H32" s="95"/>
      <c r="I32" s="95"/>
      <c r="J32" s="94">
        <f t="shared" si="0"/>
        <v>0</v>
      </c>
      <c r="K32" s="96">
        <f t="shared" si="1"/>
        <v>0</v>
      </c>
      <c r="L32" s="94">
        <f t="shared" si="2"/>
        <v>0</v>
      </c>
      <c r="M32" s="94">
        <f t="shared" si="3"/>
        <v>0</v>
      </c>
      <c r="N32" s="94">
        <f t="shared" si="4"/>
        <v>0</v>
      </c>
      <c r="O32" s="97">
        <f t="shared" si="5"/>
        <v>0</v>
      </c>
    </row>
    <row r="33" spans="1:254" x14ac:dyDescent="0.2">
      <c r="A33" s="88">
        <v>19</v>
      </c>
      <c r="B33" s="93" t="s">
        <v>408</v>
      </c>
      <c r="C33" s="88" t="s">
        <v>79</v>
      </c>
      <c r="D33" s="94">
        <v>4</v>
      </c>
      <c r="E33" s="95"/>
      <c r="F33" s="95"/>
      <c r="G33" s="95"/>
      <c r="H33" s="95"/>
      <c r="I33" s="95"/>
      <c r="J33" s="94">
        <f t="shared" si="0"/>
        <v>0</v>
      </c>
      <c r="K33" s="96">
        <f t="shared" si="1"/>
        <v>0</v>
      </c>
      <c r="L33" s="94">
        <f t="shared" si="2"/>
        <v>0</v>
      </c>
      <c r="M33" s="94">
        <f t="shared" si="3"/>
        <v>0</v>
      </c>
      <c r="N33" s="94">
        <f t="shared" si="4"/>
        <v>0</v>
      </c>
      <c r="O33" s="97">
        <f t="shared" si="5"/>
        <v>0</v>
      </c>
    </row>
    <row r="34" spans="1:254" x14ac:dyDescent="0.2">
      <c r="A34" s="88">
        <v>20</v>
      </c>
      <c r="B34" s="93" t="s">
        <v>409</v>
      </c>
      <c r="C34" s="88" t="s">
        <v>362</v>
      </c>
      <c r="D34" s="94">
        <v>8</v>
      </c>
      <c r="E34" s="95"/>
      <c r="F34" s="95"/>
      <c r="G34" s="95"/>
      <c r="H34" s="95"/>
      <c r="I34" s="95"/>
      <c r="J34" s="94">
        <f t="shared" si="0"/>
        <v>0</v>
      </c>
      <c r="K34" s="96">
        <f t="shared" si="1"/>
        <v>0</v>
      </c>
      <c r="L34" s="94">
        <f t="shared" si="2"/>
        <v>0</v>
      </c>
      <c r="M34" s="94">
        <f t="shared" si="3"/>
        <v>0</v>
      </c>
      <c r="N34" s="94">
        <f t="shared" si="4"/>
        <v>0</v>
      </c>
      <c r="O34" s="97">
        <f t="shared" si="5"/>
        <v>0</v>
      </c>
    </row>
    <row r="35" spans="1:254" x14ac:dyDescent="0.2">
      <c r="A35" s="88">
        <v>21</v>
      </c>
      <c r="B35" s="93" t="s">
        <v>410</v>
      </c>
      <c r="C35" s="88" t="s">
        <v>81</v>
      </c>
      <c r="D35" s="94">
        <v>4</v>
      </c>
      <c r="E35" s="95"/>
      <c r="F35" s="95"/>
      <c r="G35" s="95"/>
      <c r="H35" s="95"/>
      <c r="I35" s="95"/>
      <c r="J35" s="94">
        <f t="shared" si="0"/>
        <v>0</v>
      </c>
      <c r="K35" s="96">
        <f t="shared" si="1"/>
        <v>0</v>
      </c>
      <c r="L35" s="94">
        <f t="shared" si="2"/>
        <v>0</v>
      </c>
      <c r="M35" s="94">
        <f t="shared" si="3"/>
        <v>0</v>
      </c>
      <c r="N35" s="94">
        <f t="shared" si="4"/>
        <v>0</v>
      </c>
      <c r="O35" s="97">
        <f t="shared" si="5"/>
        <v>0</v>
      </c>
    </row>
    <row r="36" spans="1:254" x14ac:dyDescent="0.2">
      <c r="A36" s="88">
        <v>22</v>
      </c>
      <c r="B36" s="93" t="s">
        <v>411</v>
      </c>
      <c r="C36" s="88" t="s">
        <v>362</v>
      </c>
      <c r="D36" s="94">
        <v>8</v>
      </c>
      <c r="E36" s="95"/>
      <c r="F36" s="95"/>
      <c r="G36" s="95"/>
      <c r="H36" s="95"/>
      <c r="I36" s="95"/>
      <c r="J36" s="94">
        <f t="shared" si="0"/>
        <v>0</v>
      </c>
      <c r="K36" s="96">
        <f t="shared" si="1"/>
        <v>0</v>
      </c>
      <c r="L36" s="94">
        <f t="shared" si="2"/>
        <v>0</v>
      </c>
      <c r="M36" s="94">
        <f t="shared" si="3"/>
        <v>0</v>
      </c>
      <c r="N36" s="94">
        <f t="shared" si="4"/>
        <v>0</v>
      </c>
      <c r="O36" s="97">
        <f t="shared" si="5"/>
        <v>0</v>
      </c>
    </row>
    <row r="37" spans="1:254" ht="14.65" customHeight="1" x14ac:dyDescent="0.2">
      <c r="A37" s="84"/>
      <c r="B37" s="144" t="s">
        <v>97</v>
      </c>
      <c r="C37" s="144"/>
      <c r="D37" s="144"/>
      <c r="E37" s="98"/>
      <c r="F37" s="99"/>
      <c r="G37" s="100"/>
      <c r="H37" s="101"/>
      <c r="I37" s="101"/>
      <c r="J37" s="101"/>
      <c r="K37" s="102">
        <v>0</v>
      </c>
      <c r="L37" s="103">
        <v>0</v>
      </c>
      <c r="M37" s="103">
        <v>0</v>
      </c>
      <c r="N37" s="103">
        <v>0</v>
      </c>
      <c r="O37" s="104">
        <v>0</v>
      </c>
      <c r="IS37"/>
      <c r="IT37"/>
    </row>
    <row r="38" spans="1:254" ht="14.65" customHeight="1" x14ac:dyDescent="0.2">
      <c r="B38" s="144" t="s">
        <v>98</v>
      </c>
      <c r="C38" s="144"/>
      <c r="D38" s="144"/>
      <c r="E38" s="70" t="s">
        <v>99</v>
      </c>
      <c r="F38" s="70" t="s">
        <v>100</v>
      </c>
      <c r="K38" s="105"/>
      <c r="L38" s="105"/>
      <c r="M38" s="105"/>
      <c r="N38" s="105"/>
      <c r="O38" s="105"/>
      <c r="IS38"/>
      <c r="IT38"/>
    </row>
    <row r="39" spans="1:254" ht="14.65" customHeight="1" x14ac:dyDescent="0.2">
      <c r="B39" s="145" t="s">
        <v>101</v>
      </c>
      <c r="C39" s="145"/>
      <c r="D39" s="145"/>
      <c r="K39" s="105"/>
      <c r="L39" s="105"/>
      <c r="M39" s="105"/>
      <c r="N39" s="105"/>
      <c r="O39" s="105"/>
      <c r="IS39"/>
      <c r="IT39"/>
    </row>
    <row r="40" spans="1:254" x14ac:dyDescent="0.2">
      <c r="B40" s="106"/>
    </row>
    <row r="41" spans="1:254" x14ac:dyDescent="0.2">
      <c r="B41" s="106"/>
      <c r="D41" s="83"/>
    </row>
    <row r="42" spans="1:254" x14ac:dyDescent="0.2">
      <c r="B42" s="23" t="s">
        <v>10</v>
      </c>
      <c r="C42" s="107">
        <f>'BUVNIECIBAS KOPTAME'!C31</f>
        <v>0</v>
      </c>
      <c r="D42" s="24"/>
      <c r="E42" s="66"/>
      <c r="F42" s="83"/>
    </row>
    <row r="43" spans="1:254" x14ac:dyDescent="0.2">
      <c r="B43" s="25" t="s">
        <v>11</v>
      </c>
      <c r="C43" s="69"/>
      <c r="E43" s="66"/>
    </row>
    <row r="44" spans="1:254" x14ac:dyDescent="0.2">
      <c r="B44" s="25"/>
      <c r="C44" s="69"/>
      <c r="E44" s="66"/>
    </row>
    <row r="45" spans="1:254" x14ac:dyDescent="0.2">
      <c r="B45" s="23" t="s">
        <v>12</v>
      </c>
      <c r="C45" s="81"/>
      <c r="E45" s="66"/>
      <c r="F45" s="83"/>
    </row>
    <row r="46" spans="1:254" x14ac:dyDescent="0.2">
      <c r="B46" s="26" t="s">
        <v>13</v>
      </c>
      <c r="C46" s="69"/>
      <c r="E46" s="66"/>
    </row>
    <row r="47" spans="1:254" x14ac:dyDescent="0.2">
      <c r="B47" s="28"/>
      <c r="C47" s="29"/>
      <c r="D47" s="29"/>
      <c r="E47" s="29"/>
    </row>
    <row r="48" spans="1:254" x14ac:dyDescent="0.2">
      <c r="B48" s="28"/>
      <c r="C48" s="29"/>
      <c r="D48" s="29"/>
      <c r="E48" s="29"/>
    </row>
    <row r="49" spans="2:5" x14ac:dyDescent="0.2">
      <c r="B49" s="73"/>
      <c r="C49" s="66"/>
      <c r="D49" s="66"/>
      <c r="E49" s="29"/>
    </row>
    <row r="50" spans="2:5" x14ac:dyDescent="0.2">
      <c r="B50" s="74" t="e">
        <f>#REF!</f>
        <v>#REF!</v>
      </c>
      <c r="C50" s="29"/>
      <c r="D50" s="29"/>
      <c r="E50" s="29"/>
    </row>
  </sheetData>
  <sheetProtection selectLockedCells="1" selectUnlockedCells="1"/>
  <autoFilter ref="A14:O37"/>
  <mergeCells count="10">
    <mergeCell ref="B37:D37"/>
    <mergeCell ref="B38:D38"/>
    <mergeCell ref="B39:D39"/>
    <mergeCell ref="L11:O11"/>
    <mergeCell ref="A12:A13"/>
    <mergeCell ref="B12:B13"/>
    <mergeCell ref="C12:C13"/>
    <mergeCell ref="D12:D13"/>
    <mergeCell ref="E12:J12"/>
    <mergeCell ref="K12:O12"/>
  </mergeCells>
  <printOptions horizontalCentered="1"/>
  <pageMargins left="7.8472222222222221E-2" right="7.8472222222222221E-2" top="0.78749999999999998" bottom="0.43333333333333335" header="0.51180555555555551" footer="0"/>
  <pageSetup paperSize="9" scale="90" firstPageNumber="0" orientation="landscape" horizontalDpi="300" verticalDpi="300"/>
  <headerFooter alignWithMargins="0">
    <oddFooter>&amp;C&amp;7Lapa &amp;P no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sheetPr>
  <dimension ref="A1:IV56"/>
  <sheetViews>
    <sheetView showZeros="0" zoomScale="130" zoomScaleNormal="130" workbookViewId="0">
      <selection activeCell="K12" sqref="K12"/>
    </sheetView>
  </sheetViews>
  <sheetFormatPr defaultRowHeight="9.75" x14ac:dyDescent="0.2"/>
  <cols>
    <col min="1" max="1" width="6.5703125" style="75" customWidth="1"/>
    <col min="2" max="2" width="36.7109375" style="68" customWidth="1"/>
    <col min="3" max="3" width="10" style="75" customWidth="1"/>
    <col min="4" max="4" width="8.42578125" style="70" customWidth="1"/>
    <col min="5" max="5" width="5.7109375" style="70" customWidth="1"/>
    <col min="6" max="6" width="7" style="70" customWidth="1"/>
    <col min="7" max="7" width="7.85546875" style="70" customWidth="1"/>
    <col min="8" max="8" width="10.42578125" style="70" customWidth="1"/>
    <col min="9" max="14" width="8.7109375" style="70" customWidth="1"/>
    <col min="15" max="15" width="11.85546875" style="70" customWidth="1"/>
    <col min="16" max="16" width="10.85546875" style="68" customWidth="1"/>
    <col min="17" max="16384" width="9.140625" style="68"/>
  </cols>
  <sheetData>
    <row r="1" spans="1:15" x14ac:dyDescent="0.2">
      <c r="B1" s="76" t="s">
        <v>412</v>
      </c>
      <c r="D1" s="75"/>
      <c r="E1" s="76"/>
      <c r="F1" s="76"/>
      <c r="G1" s="76"/>
      <c r="H1" s="76"/>
      <c r="I1" s="76"/>
      <c r="J1" s="76"/>
      <c r="K1" s="76"/>
      <c r="L1" s="76"/>
      <c r="M1" s="76"/>
    </row>
    <row r="2" spans="1:15" x14ac:dyDescent="0.2">
      <c r="B2" s="76" t="str">
        <f>KOPSAVILKUMS_1!C26</f>
        <v>Ūdensapgāde</v>
      </c>
      <c r="D2" s="75"/>
      <c r="E2" s="76"/>
      <c r="F2" s="76"/>
      <c r="G2" s="76"/>
      <c r="H2" s="76"/>
      <c r="I2" s="76"/>
      <c r="J2" s="76"/>
      <c r="K2" s="76"/>
      <c r="L2" s="76"/>
      <c r="M2" s="76"/>
    </row>
    <row r="3" spans="1:15" x14ac:dyDescent="0.2">
      <c r="B3" s="76"/>
    </row>
    <row r="4" spans="1:15" x14ac:dyDescent="0.2">
      <c r="A4" s="77"/>
      <c r="B4" s="77"/>
      <c r="C4" s="78"/>
      <c r="D4" s="78"/>
      <c r="E4" s="77"/>
      <c r="F4" s="77"/>
      <c r="G4" s="77"/>
      <c r="H4" s="77"/>
      <c r="I4" s="77"/>
      <c r="J4" s="77"/>
      <c r="K4" s="77"/>
      <c r="L4" s="77"/>
      <c r="M4" s="76"/>
    </row>
    <row r="5" spans="1:15" x14ac:dyDescent="0.2">
      <c r="A5" s="77" t="str">
        <f>KOPSAVILKUMS_1!A6</f>
        <v>Objekta nosaukums</v>
      </c>
      <c r="B5" s="77"/>
      <c r="C5" s="77" t="str">
        <f>KOPSAVILKUMS_1!C6</f>
        <v>DAUDZDZĪVOKĻU DZĪVOJAMĀS ĒKAS ATJAUNOŠANA ENERGOEFEKTIVITĀTES UZLABOŠANAI</v>
      </c>
      <c r="D5" s="78"/>
      <c r="E5" s="77"/>
      <c r="F5" s="77"/>
      <c r="G5" s="77"/>
      <c r="H5" s="77"/>
      <c r="I5" s="77"/>
      <c r="J5" s="77"/>
      <c r="K5" s="77"/>
      <c r="L5" s="77"/>
      <c r="M5" s="76"/>
    </row>
    <row r="6" spans="1:15" x14ac:dyDescent="0.2">
      <c r="A6" s="77" t="str">
        <f>KOPSAVILKUMS_1!A7</f>
        <v>Būves nosaukums</v>
      </c>
      <c r="B6" s="77"/>
      <c r="C6" s="77" t="str">
        <f>KOPSAVILKUMS_1!C7</f>
        <v>DAUDZDZĪVOKĻU DZĪVOJAMĀS ĒKAS ATJAUNOŠANA ENERGOEFEKTIVITĀTES UZLABOŠANAI</v>
      </c>
      <c r="D6" s="78"/>
      <c r="E6" s="77"/>
      <c r="F6" s="77"/>
      <c r="G6" s="77"/>
      <c r="H6" s="77"/>
      <c r="I6" s="77"/>
      <c r="J6" s="77"/>
      <c r="K6" s="77"/>
      <c r="L6" s="77"/>
      <c r="M6" s="76"/>
    </row>
    <row r="7" spans="1:15" x14ac:dyDescent="0.2">
      <c r="A7" s="79" t="str">
        <f>KOPSAVILKUMS_1!A8</f>
        <v>Objekta adrese</v>
      </c>
      <c r="B7" s="79"/>
      <c r="C7" s="79" t="str">
        <f>KOPSAVILKUMS_1!C8</f>
        <v>LIEPĀJĀ, DARZA IELĀ 3</v>
      </c>
      <c r="D7" s="80"/>
      <c r="E7" s="79"/>
      <c r="F7" s="79"/>
      <c r="G7" s="79"/>
      <c r="H7" s="79"/>
      <c r="I7" s="79"/>
      <c r="J7" s="79"/>
      <c r="K7" s="79"/>
      <c r="L7" s="79"/>
      <c r="M7" s="76"/>
    </row>
    <row r="8" spans="1:15" x14ac:dyDescent="0.2">
      <c r="A8" s="79" t="str">
        <f>KOPSAVILKUMS_1!A9</f>
        <v>Pasūtījuma Nr.</v>
      </c>
      <c r="B8" s="79"/>
      <c r="C8" s="79">
        <f>KOPSAVILKUMS_1!C9</f>
        <v>0</v>
      </c>
      <c r="D8" s="80"/>
      <c r="E8" s="79"/>
      <c r="F8" s="79"/>
      <c r="G8" s="79"/>
      <c r="H8" s="79"/>
      <c r="I8" s="79"/>
      <c r="J8" s="79"/>
      <c r="K8" s="79"/>
      <c r="L8" s="79"/>
      <c r="M8" s="76"/>
    </row>
    <row r="9" spans="1:15" x14ac:dyDescent="0.2">
      <c r="A9" s="72"/>
      <c r="B9" s="76"/>
      <c r="D9" s="75"/>
      <c r="E9" s="76"/>
      <c r="F9" s="76"/>
      <c r="G9" s="76"/>
      <c r="H9" s="76"/>
      <c r="I9" s="76"/>
      <c r="J9" s="76"/>
      <c r="K9" s="76"/>
      <c r="L9" s="76"/>
      <c r="M9" s="76"/>
    </row>
    <row r="10" spans="1:15" x14ac:dyDescent="0.2">
      <c r="A10" s="81" t="s">
        <v>103</v>
      </c>
      <c r="B10" s="81"/>
      <c r="C10" s="81"/>
      <c r="D10" s="75"/>
      <c r="E10" s="76"/>
      <c r="F10" s="76"/>
      <c r="G10" s="76"/>
      <c r="H10" s="76"/>
      <c r="I10" s="76"/>
      <c r="J10" s="76"/>
      <c r="K10" s="76"/>
      <c r="L10" s="73" t="s">
        <v>60</v>
      </c>
      <c r="M10" s="82"/>
      <c r="N10" s="83" t="s">
        <v>61</v>
      </c>
    </row>
    <row r="11" spans="1:15" x14ac:dyDescent="0.2">
      <c r="A11" s="64"/>
      <c r="B11" s="84"/>
      <c r="C11" s="84"/>
      <c r="D11" s="84"/>
      <c r="E11" s="84"/>
      <c r="F11" s="85"/>
      <c r="G11" s="85"/>
      <c r="H11" s="85"/>
      <c r="I11" s="86"/>
      <c r="J11" s="86"/>
      <c r="K11" s="87"/>
      <c r="L11" s="138"/>
      <c r="M11" s="138"/>
      <c r="N11" s="138"/>
      <c r="O11" s="138"/>
    </row>
    <row r="12" spans="1:15" ht="11.25" customHeight="1" x14ac:dyDescent="0.2">
      <c r="A12" s="140" t="s">
        <v>21</v>
      </c>
      <c r="B12" s="140" t="s">
        <v>63</v>
      </c>
      <c r="C12" s="141" t="s">
        <v>64</v>
      </c>
      <c r="D12" s="142" t="s">
        <v>65</v>
      </c>
      <c r="E12" s="143" t="s">
        <v>66</v>
      </c>
      <c r="F12" s="143"/>
      <c r="G12" s="143"/>
      <c r="H12" s="143"/>
      <c r="I12" s="143"/>
      <c r="J12" s="143"/>
      <c r="K12" s="143" t="s">
        <v>67</v>
      </c>
      <c r="L12" s="143"/>
      <c r="M12" s="143"/>
      <c r="N12" s="143"/>
      <c r="O12" s="143"/>
    </row>
    <row r="13" spans="1:15" ht="72.95" customHeight="1" x14ac:dyDescent="0.2">
      <c r="A13" s="140"/>
      <c r="B13" s="140"/>
      <c r="C13" s="141"/>
      <c r="D13" s="141"/>
      <c r="E13" s="90" t="s">
        <v>68</v>
      </c>
      <c r="F13" s="90" t="s">
        <v>69</v>
      </c>
      <c r="G13" s="90" t="s">
        <v>70</v>
      </c>
      <c r="H13" s="90" t="s">
        <v>27</v>
      </c>
      <c r="I13" s="90" t="s">
        <v>71</v>
      </c>
      <c r="J13" s="90" t="s">
        <v>72</v>
      </c>
      <c r="K13" s="90" t="s">
        <v>73</v>
      </c>
      <c r="L13" s="90" t="s">
        <v>70</v>
      </c>
      <c r="M13" s="90" t="s">
        <v>74</v>
      </c>
      <c r="N13" s="90" t="s">
        <v>28</v>
      </c>
      <c r="O13" s="90" t="s">
        <v>75</v>
      </c>
    </row>
    <row r="14" spans="1:15" ht="12" customHeight="1" x14ac:dyDescent="0.2">
      <c r="A14" s="88"/>
      <c r="B14" s="91"/>
      <c r="C14" s="88"/>
      <c r="D14" s="89"/>
      <c r="E14" s="92"/>
      <c r="F14" s="92"/>
      <c r="G14" s="92"/>
      <c r="H14" s="92"/>
      <c r="I14" s="92"/>
      <c r="J14" s="92"/>
      <c r="K14" s="92"/>
      <c r="L14" s="92"/>
      <c r="M14" s="92"/>
      <c r="N14" s="92"/>
      <c r="O14" s="92"/>
    </row>
    <row r="15" spans="1:15" ht="12.75" x14ac:dyDescent="0.2">
      <c r="A15" s="88">
        <v>1</v>
      </c>
      <c r="B15" s="93" t="s">
        <v>413</v>
      </c>
      <c r="C15" s="88" t="s">
        <v>274</v>
      </c>
      <c r="D15" s="94">
        <v>1</v>
      </c>
      <c r="E15" s="95"/>
      <c r="F15" s="95"/>
      <c r="G15" s="95"/>
      <c r="H15" s="95"/>
      <c r="I15" s="95"/>
      <c r="J15" s="94">
        <f t="shared" ref="J15:J47" si="0">I15+H15+G15</f>
        <v>0</v>
      </c>
      <c r="K15" s="96">
        <f t="shared" ref="K15:K47" si="1">ROUND(D15*E15,2)</f>
        <v>0</v>
      </c>
      <c r="L15" s="94">
        <f t="shared" ref="L15:L47" si="2">ROUND(D15*G15,2)</f>
        <v>0</v>
      </c>
      <c r="M15" s="94">
        <f t="shared" ref="M15:M47" si="3">ROUND(D15*H15,2)</f>
        <v>0</v>
      </c>
      <c r="N15" s="94">
        <f t="shared" ref="N15:N47" si="4">ROUND(D15*I15,2)</f>
        <v>0</v>
      </c>
      <c r="O15" s="97">
        <f t="shared" ref="O15:O47" si="5">L15+M15+N15</f>
        <v>0</v>
      </c>
    </row>
    <row r="16" spans="1:15" ht="12.75" x14ac:dyDescent="0.2">
      <c r="A16" s="88">
        <v>2</v>
      </c>
      <c r="B16" s="93" t="s">
        <v>414</v>
      </c>
      <c r="C16" s="88" t="s">
        <v>338</v>
      </c>
      <c r="D16" s="94">
        <v>4</v>
      </c>
      <c r="E16" s="95"/>
      <c r="F16" s="95"/>
      <c r="G16" s="95"/>
      <c r="H16" s="95"/>
      <c r="I16" s="95"/>
      <c r="J16" s="94">
        <f t="shared" si="0"/>
        <v>0</v>
      </c>
      <c r="K16" s="96">
        <f t="shared" si="1"/>
        <v>0</v>
      </c>
      <c r="L16" s="94">
        <f t="shared" si="2"/>
        <v>0</v>
      </c>
      <c r="M16" s="94">
        <f t="shared" si="3"/>
        <v>0</v>
      </c>
      <c r="N16" s="94">
        <f t="shared" si="4"/>
        <v>0</v>
      </c>
      <c r="O16" s="97">
        <f t="shared" si="5"/>
        <v>0</v>
      </c>
    </row>
    <row r="17" spans="1:15" ht="12.75" x14ac:dyDescent="0.2">
      <c r="A17" s="88">
        <v>3</v>
      </c>
      <c r="B17" s="93" t="s">
        <v>415</v>
      </c>
      <c r="C17" s="88" t="s">
        <v>338</v>
      </c>
      <c r="D17" s="94">
        <v>10</v>
      </c>
      <c r="E17" s="95"/>
      <c r="F17" s="95"/>
      <c r="G17" s="95"/>
      <c r="H17" s="95"/>
      <c r="I17" s="95"/>
      <c r="J17" s="94">
        <f t="shared" si="0"/>
        <v>0</v>
      </c>
      <c r="K17" s="96">
        <f t="shared" si="1"/>
        <v>0</v>
      </c>
      <c r="L17" s="94">
        <f t="shared" si="2"/>
        <v>0</v>
      </c>
      <c r="M17" s="94">
        <f t="shared" si="3"/>
        <v>0</v>
      </c>
      <c r="N17" s="94">
        <f t="shared" si="4"/>
        <v>0</v>
      </c>
      <c r="O17" s="97">
        <f t="shared" si="5"/>
        <v>0</v>
      </c>
    </row>
    <row r="18" spans="1:15" ht="12.75" x14ac:dyDescent="0.2">
      <c r="A18" s="88">
        <v>4</v>
      </c>
      <c r="B18" s="93" t="s">
        <v>416</v>
      </c>
      <c r="C18" s="88" t="s">
        <v>338</v>
      </c>
      <c r="D18" s="94">
        <v>34</v>
      </c>
      <c r="E18" s="95"/>
      <c r="F18" s="95"/>
      <c r="G18" s="95"/>
      <c r="H18" s="95"/>
      <c r="I18" s="95"/>
      <c r="J18" s="94">
        <f t="shared" si="0"/>
        <v>0</v>
      </c>
      <c r="K18" s="96">
        <f t="shared" si="1"/>
        <v>0</v>
      </c>
      <c r="L18" s="94">
        <f t="shared" si="2"/>
        <v>0</v>
      </c>
      <c r="M18" s="94">
        <f t="shared" si="3"/>
        <v>0</v>
      </c>
      <c r="N18" s="94">
        <f t="shared" si="4"/>
        <v>0</v>
      </c>
      <c r="O18" s="97">
        <f t="shared" si="5"/>
        <v>0</v>
      </c>
    </row>
    <row r="19" spans="1:15" ht="12.75" x14ac:dyDescent="0.2">
      <c r="A19" s="88">
        <v>5</v>
      </c>
      <c r="B19" s="93" t="s">
        <v>417</v>
      </c>
      <c r="C19" s="88" t="s">
        <v>338</v>
      </c>
      <c r="D19" s="94">
        <v>54</v>
      </c>
      <c r="E19" s="95"/>
      <c r="F19" s="95"/>
      <c r="G19" s="95"/>
      <c r="H19" s="95"/>
      <c r="I19" s="95"/>
      <c r="J19" s="94">
        <f t="shared" si="0"/>
        <v>0</v>
      </c>
      <c r="K19" s="96">
        <f t="shared" si="1"/>
        <v>0</v>
      </c>
      <c r="L19" s="94">
        <f t="shared" si="2"/>
        <v>0</v>
      </c>
      <c r="M19" s="94">
        <f t="shared" si="3"/>
        <v>0</v>
      </c>
      <c r="N19" s="94">
        <f t="shared" si="4"/>
        <v>0</v>
      </c>
      <c r="O19" s="97">
        <f t="shared" si="5"/>
        <v>0</v>
      </c>
    </row>
    <row r="20" spans="1:15" ht="12.75" x14ac:dyDescent="0.2">
      <c r="A20" s="88">
        <v>6</v>
      </c>
      <c r="B20" s="93" t="s">
        <v>418</v>
      </c>
      <c r="C20" s="88" t="s">
        <v>338</v>
      </c>
      <c r="D20" s="94">
        <v>20</v>
      </c>
      <c r="E20" s="95"/>
      <c r="F20" s="95"/>
      <c r="G20" s="95"/>
      <c r="H20" s="95"/>
      <c r="I20" s="95"/>
      <c r="J20" s="94">
        <f t="shared" si="0"/>
        <v>0</v>
      </c>
      <c r="K20" s="96">
        <f t="shared" si="1"/>
        <v>0</v>
      </c>
      <c r="L20" s="94">
        <f t="shared" si="2"/>
        <v>0</v>
      </c>
      <c r="M20" s="94">
        <f t="shared" si="3"/>
        <v>0</v>
      </c>
      <c r="N20" s="94">
        <f t="shared" si="4"/>
        <v>0</v>
      </c>
      <c r="O20" s="97">
        <f t="shared" si="5"/>
        <v>0</v>
      </c>
    </row>
    <row r="21" spans="1:15" ht="12.75" x14ac:dyDescent="0.2">
      <c r="A21" s="88">
        <v>7</v>
      </c>
      <c r="B21" s="93" t="s">
        <v>419</v>
      </c>
      <c r="C21" s="88" t="s">
        <v>338</v>
      </c>
      <c r="D21" s="94">
        <v>36</v>
      </c>
      <c r="E21" s="95"/>
      <c r="F21" s="95"/>
      <c r="G21" s="95"/>
      <c r="H21" s="95"/>
      <c r="I21" s="95"/>
      <c r="J21" s="94">
        <f t="shared" si="0"/>
        <v>0</v>
      </c>
      <c r="K21" s="96">
        <f t="shared" si="1"/>
        <v>0</v>
      </c>
      <c r="L21" s="94">
        <f t="shared" si="2"/>
        <v>0</v>
      </c>
      <c r="M21" s="94">
        <f t="shared" si="3"/>
        <v>0</v>
      </c>
      <c r="N21" s="94">
        <f t="shared" si="4"/>
        <v>0</v>
      </c>
      <c r="O21" s="97">
        <f t="shared" si="5"/>
        <v>0</v>
      </c>
    </row>
    <row r="22" spans="1:15" ht="12.75" x14ac:dyDescent="0.2">
      <c r="A22" s="88">
        <v>8</v>
      </c>
      <c r="B22" s="93" t="s">
        <v>420</v>
      </c>
      <c r="C22" s="88" t="s">
        <v>338</v>
      </c>
      <c r="D22" s="94">
        <v>42</v>
      </c>
      <c r="E22" s="95"/>
      <c r="F22" s="95"/>
      <c r="G22" s="95"/>
      <c r="H22" s="95"/>
      <c r="I22" s="95"/>
      <c r="J22" s="94">
        <f t="shared" si="0"/>
        <v>0</v>
      </c>
      <c r="K22" s="96">
        <f t="shared" si="1"/>
        <v>0</v>
      </c>
      <c r="L22" s="94">
        <f t="shared" si="2"/>
        <v>0</v>
      </c>
      <c r="M22" s="94">
        <f t="shared" si="3"/>
        <v>0</v>
      </c>
      <c r="N22" s="94">
        <f t="shared" si="4"/>
        <v>0</v>
      </c>
      <c r="O22" s="97">
        <f t="shared" si="5"/>
        <v>0</v>
      </c>
    </row>
    <row r="23" spans="1:15" ht="12.75" x14ac:dyDescent="0.2">
      <c r="A23" s="88">
        <v>9</v>
      </c>
      <c r="B23" s="93" t="s">
        <v>421</v>
      </c>
      <c r="C23" s="88" t="s">
        <v>338</v>
      </c>
      <c r="D23" s="94">
        <v>4</v>
      </c>
      <c r="E23" s="95"/>
      <c r="F23" s="95"/>
      <c r="G23" s="95"/>
      <c r="H23" s="95"/>
      <c r="I23" s="95"/>
      <c r="J23" s="94">
        <f t="shared" si="0"/>
        <v>0</v>
      </c>
      <c r="K23" s="96">
        <f t="shared" si="1"/>
        <v>0</v>
      </c>
      <c r="L23" s="94">
        <f t="shared" si="2"/>
        <v>0</v>
      </c>
      <c r="M23" s="94">
        <f t="shared" si="3"/>
        <v>0</v>
      </c>
      <c r="N23" s="94">
        <f t="shared" si="4"/>
        <v>0</v>
      </c>
      <c r="O23" s="97">
        <f t="shared" si="5"/>
        <v>0</v>
      </c>
    </row>
    <row r="24" spans="1:15" ht="12.75" x14ac:dyDescent="0.2">
      <c r="A24" s="88">
        <v>10</v>
      </c>
      <c r="B24" s="93" t="s">
        <v>422</v>
      </c>
      <c r="C24" s="88" t="s">
        <v>219</v>
      </c>
      <c r="D24" s="94">
        <v>200</v>
      </c>
      <c r="E24" s="95"/>
      <c r="F24" s="95"/>
      <c r="G24" s="95"/>
      <c r="H24" s="95"/>
      <c r="I24" s="95"/>
      <c r="J24" s="94">
        <f t="shared" si="0"/>
        <v>0</v>
      </c>
      <c r="K24" s="96">
        <f t="shared" si="1"/>
        <v>0</v>
      </c>
      <c r="L24" s="94">
        <f t="shared" si="2"/>
        <v>0</v>
      </c>
      <c r="M24" s="94">
        <f t="shared" si="3"/>
        <v>0</v>
      </c>
      <c r="N24" s="94">
        <f t="shared" si="4"/>
        <v>0</v>
      </c>
      <c r="O24" s="97">
        <f t="shared" si="5"/>
        <v>0</v>
      </c>
    </row>
    <row r="25" spans="1:15" ht="12.75" x14ac:dyDescent="0.2">
      <c r="A25" s="88">
        <v>11</v>
      </c>
      <c r="B25" s="93" t="s">
        <v>423</v>
      </c>
      <c r="C25" s="88" t="s">
        <v>219</v>
      </c>
      <c r="D25" s="94">
        <v>200</v>
      </c>
      <c r="E25" s="95"/>
      <c r="F25" s="95"/>
      <c r="G25" s="95"/>
      <c r="H25" s="95"/>
      <c r="I25" s="95"/>
      <c r="J25" s="94">
        <f t="shared" si="0"/>
        <v>0</v>
      </c>
      <c r="K25" s="96">
        <f t="shared" si="1"/>
        <v>0</v>
      </c>
      <c r="L25" s="94">
        <f t="shared" si="2"/>
        <v>0</v>
      </c>
      <c r="M25" s="94">
        <f t="shared" si="3"/>
        <v>0</v>
      </c>
      <c r="N25" s="94">
        <f t="shared" si="4"/>
        <v>0</v>
      </c>
      <c r="O25" s="97">
        <f t="shared" si="5"/>
        <v>0</v>
      </c>
    </row>
    <row r="26" spans="1:15" ht="12.75" x14ac:dyDescent="0.2">
      <c r="A26" s="88">
        <v>12</v>
      </c>
      <c r="B26" s="93" t="s">
        <v>424</v>
      </c>
      <c r="C26" s="88" t="s">
        <v>219</v>
      </c>
      <c r="D26" s="94">
        <v>204</v>
      </c>
      <c r="E26" s="95"/>
      <c r="F26" s="95"/>
      <c r="G26" s="95"/>
      <c r="H26" s="95"/>
      <c r="I26" s="95"/>
      <c r="J26" s="94">
        <f t="shared" si="0"/>
        <v>0</v>
      </c>
      <c r="K26" s="96">
        <f t="shared" si="1"/>
        <v>0</v>
      </c>
      <c r="L26" s="94">
        <f t="shared" si="2"/>
        <v>0</v>
      </c>
      <c r="M26" s="94">
        <f t="shared" si="3"/>
        <v>0</v>
      </c>
      <c r="N26" s="94">
        <f t="shared" si="4"/>
        <v>0</v>
      </c>
      <c r="O26" s="97">
        <f t="shared" si="5"/>
        <v>0</v>
      </c>
    </row>
    <row r="27" spans="1:15" ht="12.75" x14ac:dyDescent="0.2">
      <c r="A27" s="88">
        <v>13</v>
      </c>
      <c r="B27" s="93" t="s">
        <v>425</v>
      </c>
      <c r="C27" s="88" t="s">
        <v>338</v>
      </c>
      <c r="D27" s="94">
        <v>408</v>
      </c>
      <c r="E27" s="95"/>
      <c r="F27" s="95"/>
      <c r="G27" s="95"/>
      <c r="H27" s="95"/>
      <c r="I27" s="95"/>
      <c r="J27" s="94">
        <f t="shared" si="0"/>
        <v>0</v>
      </c>
      <c r="K27" s="96">
        <f t="shared" si="1"/>
        <v>0</v>
      </c>
      <c r="L27" s="94">
        <f t="shared" si="2"/>
        <v>0</v>
      </c>
      <c r="M27" s="94">
        <f t="shared" si="3"/>
        <v>0</v>
      </c>
      <c r="N27" s="94">
        <f t="shared" si="4"/>
        <v>0</v>
      </c>
      <c r="O27" s="97">
        <f t="shared" si="5"/>
        <v>0</v>
      </c>
    </row>
    <row r="28" spans="1:15" ht="12.75" x14ac:dyDescent="0.2">
      <c r="A28" s="88">
        <v>14</v>
      </c>
      <c r="B28" s="93" t="s">
        <v>426</v>
      </c>
      <c r="C28" s="88" t="s">
        <v>338</v>
      </c>
      <c r="D28" s="94">
        <v>4</v>
      </c>
      <c r="E28" s="95"/>
      <c r="F28" s="95"/>
      <c r="G28" s="95"/>
      <c r="H28" s="95"/>
      <c r="I28" s="95"/>
      <c r="J28" s="94">
        <f t="shared" si="0"/>
        <v>0</v>
      </c>
      <c r="K28" s="96">
        <f t="shared" si="1"/>
        <v>0</v>
      </c>
      <c r="L28" s="94">
        <f t="shared" si="2"/>
        <v>0</v>
      </c>
      <c r="M28" s="94">
        <f t="shared" si="3"/>
        <v>0</v>
      </c>
      <c r="N28" s="94">
        <f t="shared" si="4"/>
        <v>0</v>
      </c>
      <c r="O28" s="97">
        <f t="shared" si="5"/>
        <v>0</v>
      </c>
    </row>
    <row r="29" spans="1:15" ht="19.5" x14ac:dyDescent="0.2">
      <c r="A29" s="88">
        <v>15</v>
      </c>
      <c r="B29" s="93" t="s">
        <v>427</v>
      </c>
      <c r="C29" s="88" t="s">
        <v>338</v>
      </c>
      <c r="D29" s="94">
        <v>70</v>
      </c>
      <c r="E29" s="95"/>
      <c r="F29" s="95"/>
      <c r="G29" s="95"/>
      <c r="H29" s="95"/>
      <c r="I29" s="95"/>
      <c r="J29" s="94">
        <f t="shared" si="0"/>
        <v>0</v>
      </c>
      <c r="K29" s="96">
        <f t="shared" si="1"/>
        <v>0</v>
      </c>
      <c r="L29" s="94">
        <f t="shared" si="2"/>
        <v>0</v>
      </c>
      <c r="M29" s="94">
        <f t="shared" si="3"/>
        <v>0</v>
      </c>
      <c r="N29" s="94">
        <f t="shared" si="4"/>
        <v>0</v>
      </c>
      <c r="O29" s="97">
        <f t="shared" si="5"/>
        <v>0</v>
      </c>
    </row>
    <row r="30" spans="1:15" ht="19.5" x14ac:dyDescent="0.2">
      <c r="A30" s="88">
        <v>16</v>
      </c>
      <c r="B30" s="93" t="s">
        <v>428</v>
      </c>
      <c r="C30" s="88" t="s">
        <v>429</v>
      </c>
      <c r="D30" s="94">
        <v>20</v>
      </c>
      <c r="E30" s="95"/>
      <c r="F30" s="95"/>
      <c r="G30" s="95"/>
      <c r="H30" s="95"/>
      <c r="I30" s="95"/>
      <c r="J30" s="94">
        <f t="shared" si="0"/>
        <v>0</v>
      </c>
      <c r="K30" s="96">
        <f t="shared" si="1"/>
        <v>0</v>
      </c>
      <c r="L30" s="94">
        <f t="shared" si="2"/>
        <v>0</v>
      </c>
      <c r="M30" s="94">
        <f t="shared" si="3"/>
        <v>0</v>
      </c>
      <c r="N30" s="94">
        <f t="shared" si="4"/>
        <v>0</v>
      </c>
      <c r="O30" s="97">
        <f t="shared" si="5"/>
        <v>0</v>
      </c>
    </row>
    <row r="31" spans="1:15" ht="19.5" x14ac:dyDescent="0.2">
      <c r="A31" s="88">
        <v>17</v>
      </c>
      <c r="B31" s="93" t="s">
        <v>430</v>
      </c>
      <c r="C31" s="88" t="s">
        <v>429</v>
      </c>
      <c r="D31" s="94">
        <v>36</v>
      </c>
      <c r="E31" s="95"/>
      <c r="F31" s="95"/>
      <c r="G31" s="95"/>
      <c r="H31" s="95"/>
      <c r="I31" s="95"/>
      <c r="J31" s="94">
        <f t="shared" si="0"/>
        <v>0</v>
      </c>
      <c r="K31" s="96">
        <f t="shared" si="1"/>
        <v>0</v>
      </c>
      <c r="L31" s="94">
        <f t="shared" si="2"/>
        <v>0</v>
      </c>
      <c r="M31" s="94">
        <f t="shared" si="3"/>
        <v>0</v>
      </c>
      <c r="N31" s="94">
        <f t="shared" si="4"/>
        <v>0</v>
      </c>
      <c r="O31" s="97">
        <f t="shared" si="5"/>
        <v>0</v>
      </c>
    </row>
    <row r="32" spans="1:15" ht="19.5" x14ac:dyDescent="0.2">
      <c r="A32" s="88">
        <v>18</v>
      </c>
      <c r="B32" s="93" t="s">
        <v>431</v>
      </c>
      <c r="C32" s="88" t="s">
        <v>429</v>
      </c>
      <c r="D32" s="94">
        <v>70</v>
      </c>
      <c r="E32" s="95"/>
      <c r="F32" s="95"/>
      <c r="G32" s="95"/>
      <c r="H32" s="95"/>
      <c r="I32" s="95"/>
      <c r="J32" s="94">
        <f t="shared" si="0"/>
        <v>0</v>
      </c>
      <c r="K32" s="96">
        <f t="shared" si="1"/>
        <v>0</v>
      </c>
      <c r="L32" s="94">
        <f t="shared" si="2"/>
        <v>0</v>
      </c>
      <c r="M32" s="94">
        <f t="shared" si="3"/>
        <v>0</v>
      </c>
      <c r="N32" s="94">
        <f t="shared" si="4"/>
        <v>0</v>
      </c>
      <c r="O32" s="97">
        <f t="shared" si="5"/>
        <v>0</v>
      </c>
    </row>
    <row r="33" spans="1:256" ht="19.5" x14ac:dyDescent="0.2">
      <c r="A33" s="88">
        <v>19</v>
      </c>
      <c r="B33" s="93" t="s">
        <v>432</v>
      </c>
      <c r="C33" s="88" t="s">
        <v>429</v>
      </c>
      <c r="D33" s="94">
        <v>12</v>
      </c>
      <c r="E33" s="95"/>
      <c r="F33" s="95"/>
      <c r="G33" s="95"/>
      <c r="H33" s="95"/>
      <c r="I33" s="95"/>
      <c r="J33" s="94">
        <f t="shared" si="0"/>
        <v>0</v>
      </c>
      <c r="K33" s="96">
        <f t="shared" si="1"/>
        <v>0</v>
      </c>
      <c r="L33" s="94">
        <f t="shared" si="2"/>
        <v>0</v>
      </c>
      <c r="M33" s="94">
        <f t="shared" si="3"/>
        <v>0</v>
      </c>
      <c r="N33" s="94">
        <f t="shared" si="4"/>
        <v>0</v>
      </c>
      <c r="O33" s="97">
        <f t="shared" si="5"/>
        <v>0</v>
      </c>
    </row>
    <row r="34" spans="1:256" ht="12.75" x14ac:dyDescent="0.2">
      <c r="A34" s="88">
        <v>20</v>
      </c>
      <c r="B34" s="93" t="s">
        <v>433</v>
      </c>
      <c r="C34" s="88" t="s">
        <v>362</v>
      </c>
      <c r="D34" s="94">
        <v>75</v>
      </c>
      <c r="E34" s="95"/>
      <c r="F34" s="95"/>
      <c r="G34" s="95"/>
      <c r="H34" s="95"/>
      <c r="I34" s="95"/>
      <c r="J34" s="94">
        <f t="shared" si="0"/>
        <v>0</v>
      </c>
      <c r="K34" s="96">
        <f t="shared" si="1"/>
        <v>0</v>
      </c>
      <c r="L34" s="94">
        <f t="shared" si="2"/>
        <v>0</v>
      </c>
      <c r="M34" s="94">
        <f t="shared" si="3"/>
        <v>0</v>
      </c>
      <c r="N34" s="94">
        <f t="shared" si="4"/>
        <v>0</v>
      </c>
      <c r="O34" s="97">
        <f t="shared" si="5"/>
        <v>0</v>
      </c>
    </row>
    <row r="35" spans="1:256" ht="12.75" x14ac:dyDescent="0.2">
      <c r="A35" s="88">
        <v>21</v>
      </c>
      <c r="B35" s="93" t="s">
        <v>434</v>
      </c>
      <c r="C35" s="88" t="s">
        <v>362</v>
      </c>
      <c r="D35" s="94">
        <v>50</v>
      </c>
      <c r="E35" s="95"/>
      <c r="F35" s="95"/>
      <c r="G35" s="95"/>
      <c r="H35" s="95"/>
      <c r="I35" s="95"/>
      <c r="J35" s="94">
        <f t="shared" si="0"/>
        <v>0</v>
      </c>
      <c r="K35" s="96">
        <f t="shared" si="1"/>
        <v>0</v>
      </c>
      <c r="L35" s="94">
        <f t="shared" si="2"/>
        <v>0</v>
      </c>
      <c r="M35" s="94">
        <f t="shared" si="3"/>
        <v>0</v>
      </c>
      <c r="N35" s="94">
        <f t="shared" si="4"/>
        <v>0</v>
      </c>
      <c r="O35" s="97">
        <f t="shared" si="5"/>
        <v>0</v>
      </c>
    </row>
    <row r="36" spans="1:256" ht="12.75" x14ac:dyDescent="0.2">
      <c r="A36" s="88">
        <v>22</v>
      </c>
      <c r="B36" s="93" t="s">
        <v>435</v>
      </c>
      <c r="C36" s="88" t="s">
        <v>362</v>
      </c>
      <c r="D36" s="94">
        <v>25</v>
      </c>
      <c r="E36" s="95"/>
      <c r="F36" s="95"/>
      <c r="G36" s="95"/>
      <c r="H36" s="95"/>
      <c r="I36" s="95"/>
      <c r="J36" s="94">
        <f t="shared" si="0"/>
        <v>0</v>
      </c>
      <c r="K36" s="96">
        <f t="shared" si="1"/>
        <v>0</v>
      </c>
      <c r="L36" s="94">
        <f t="shared" si="2"/>
        <v>0</v>
      </c>
      <c r="M36" s="94">
        <f t="shared" si="3"/>
        <v>0</v>
      </c>
      <c r="N36" s="94">
        <f t="shared" si="4"/>
        <v>0</v>
      </c>
      <c r="O36" s="97">
        <f t="shared" si="5"/>
        <v>0</v>
      </c>
    </row>
    <row r="37" spans="1:256" ht="12.75" x14ac:dyDescent="0.2">
      <c r="A37" s="88">
        <v>23</v>
      </c>
      <c r="B37" s="93" t="s">
        <v>436</v>
      </c>
      <c r="C37" s="88" t="s">
        <v>362</v>
      </c>
      <c r="D37" s="94">
        <v>600</v>
      </c>
      <c r="E37" s="95"/>
      <c r="F37" s="95"/>
      <c r="G37" s="95"/>
      <c r="H37" s="95"/>
      <c r="I37" s="95"/>
      <c r="J37" s="94">
        <f t="shared" si="0"/>
        <v>0</v>
      </c>
      <c r="K37" s="96">
        <f t="shared" si="1"/>
        <v>0</v>
      </c>
      <c r="L37" s="94">
        <f t="shared" si="2"/>
        <v>0</v>
      </c>
      <c r="M37" s="94">
        <f t="shared" si="3"/>
        <v>0</v>
      </c>
      <c r="N37" s="94">
        <f t="shared" si="4"/>
        <v>0</v>
      </c>
      <c r="O37" s="97">
        <f t="shared" si="5"/>
        <v>0</v>
      </c>
    </row>
    <row r="38" spans="1:256" ht="12.75" x14ac:dyDescent="0.2">
      <c r="A38" s="88">
        <v>24</v>
      </c>
      <c r="B38" s="93" t="s">
        <v>437</v>
      </c>
      <c r="C38" s="88" t="s">
        <v>362</v>
      </c>
      <c r="D38" s="94">
        <v>100</v>
      </c>
      <c r="E38" s="95"/>
      <c r="F38" s="95"/>
      <c r="G38" s="95"/>
      <c r="H38" s="95"/>
      <c r="I38" s="95"/>
      <c r="J38" s="94">
        <f t="shared" si="0"/>
        <v>0</v>
      </c>
      <c r="K38" s="96">
        <f t="shared" si="1"/>
        <v>0</v>
      </c>
      <c r="L38" s="94">
        <f t="shared" si="2"/>
        <v>0</v>
      </c>
      <c r="M38" s="94">
        <f t="shared" si="3"/>
        <v>0</v>
      </c>
      <c r="N38" s="94">
        <f t="shared" si="4"/>
        <v>0</v>
      </c>
      <c r="O38" s="97">
        <f t="shared" si="5"/>
        <v>0</v>
      </c>
    </row>
    <row r="39" spans="1:256" ht="12.75" x14ac:dyDescent="0.2">
      <c r="A39" s="88">
        <v>25</v>
      </c>
      <c r="B39" s="93" t="s">
        <v>438</v>
      </c>
      <c r="C39" s="88" t="s">
        <v>362</v>
      </c>
      <c r="D39" s="94">
        <v>1000</v>
      </c>
      <c r="E39" s="95"/>
      <c r="F39" s="95"/>
      <c r="G39" s="95"/>
      <c r="H39" s="95"/>
      <c r="I39" s="95"/>
      <c r="J39" s="94">
        <f t="shared" si="0"/>
        <v>0</v>
      </c>
      <c r="K39" s="96">
        <f t="shared" si="1"/>
        <v>0</v>
      </c>
      <c r="L39" s="94">
        <f t="shared" si="2"/>
        <v>0</v>
      </c>
      <c r="M39" s="94">
        <f t="shared" si="3"/>
        <v>0</v>
      </c>
      <c r="N39" s="94">
        <f t="shared" si="4"/>
        <v>0</v>
      </c>
      <c r="O39" s="97">
        <f t="shared" si="5"/>
        <v>0</v>
      </c>
    </row>
    <row r="40" spans="1:256" ht="12.75" x14ac:dyDescent="0.2">
      <c r="A40" s="88">
        <v>26</v>
      </c>
      <c r="B40" s="93" t="s">
        <v>439</v>
      </c>
      <c r="C40" s="88" t="s">
        <v>362</v>
      </c>
      <c r="D40" s="94">
        <v>1000</v>
      </c>
      <c r="E40" s="95"/>
      <c r="F40" s="95"/>
      <c r="G40" s="95"/>
      <c r="H40" s="95"/>
      <c r="I40" s="95"/>
      <c r="J40" s="94">
        <f t="shared" si="0"/>
        <v>0</v>
      </c>
      <c r="K40" s="96">
        <f t="shared" si="1"/>
        <v>0</v>
      </c>
      <c r="L40" s="94">
        <f t="shared" si="2"/>
        <v>0</v>
      </c>
      <c r="M40" s="94">
        <f t="shared" si="3"/>
        <v>0</v>
      </c>
      <c r="N40" s="94">
        <f t="shared" si="4"/>
        <v>0</v>
      </c>
      <c r="O40" s="97">
        <f t="shared" si="5"/>
        <v>0</v>
      </c>
    </row>
    <row r="41" spans="1:256" ht="12.75" x14ac:dyDescent="0.2">
      <c r="A41" s="88">
        <v>27</v>
      </c>
      <c r="B41" s="93" t="s">
        <v>440</v>
      </c>
      <c r="C41" s="88" t="s">
        <v>219</v>
      </c>
      <c r="D41" s="94">
        <v>1600</v>
      </c>
      <c r="E41" s="95"/>
      <c r="F41" s="95"/>
      <c r="G41" s="95"/>
      <c r="H41" s="95"/>
      <c r="I41" s="95"/>
      <c r="J41" s="94">
        <f t="shared" si="0"/>
        <v>0</v>
      </c>
      <c r="K41" s="96">
        <f t="shared" si="1"/>
        <v>0</v>
      </c>
      <c r="L41" s="94">
        <f t="shared" si="2"/>
        <v>0</v>
      </c>
      <c r="M41" s="94">
        <f t="shared" si="3"/>
        <v>0</v>
      </c>
      <c r="N41" s="94">
        <f t="shared" si="4"/>
        <v>0</v>
      </c>
      <c r="O41" s="97">
        <f t="shared" si="5"/>
        <v>0</v>
      </c>
    </row>
    <row r="42" spans="1:256" ht="12.75" x14ac:dyDescent="0.2">
      <c r="A42" s="88">
        <v>28</v>
      </c>
      <c r="B42" s="93" t="s">
        <v>441</v>
      </c>
      <c r="C42" s="88" t="s">
        <v>338</v>
      </c>
      <c r="D42" s="94">
        <v>2932</v>
      </c>
      <c r="E42" s="95"/>
      <c r="F42" s="95"/>
      <c r="G42" s="95"/>
      <c r="H42" s="95"/>
      <c r="I42" s="95"/>
      <c r="J42" s="94">
        <f t="shared" si="0"/>
        <v>0</v>
      </c>
      <c r="K42" s="96">
        <f t="shared" si="1"/>
        <v>0</v>
      </c>
      <c r="L42" s="94">
        <f t="shared" si="2"/>
        <v>0</v>
      </c>
      <c r="M42" s="94">
        <f t="shared" si="3"/>
        <v>0</v>
      </c>
      <c r="N42" s="94">
        <f t="shared" si="4"/>
        <v>0</v>
      </c>
      <c r="O42" s="97">
        <f t="shared" si="5"/>
        <v>0</v>
      </c>
    </row>
    <row r="43" spans="1:256" ht="12.75" x14ac:dyDescent="0.2">
      <c r="A43" s="88">
        <v>29</v>
      </c>
      <c r="B43" s="93" t="s">
        <v>442</v>
      </c>
      <c r="C43" s="88" t="s">
        <v>391</v>
      </c>
      <c r="D43" s="94">
        <v>170</v>
      </c>
      <c r="E43" s="95"/>
      <c r="F43" s="95"/>
      <c r="G43" s="95"/>
      <c r="H43" s="95"/>
      <c r="I43" s="95"/>
      <c r="J43" s="94">
        <f t="shared" si="0"/>
        <v>0</v>
      </c>
      <c r="K43" s="96">
        <f t="shared" si="1"/>
        <v>0</v>
      </c>
      <c r="L43" s="94">
        <f t="shared" si="2"/>
        <v>0</v>
      </c>
      <c r="M43" s="94">
        <f t="shared" si="3"/>
        <v>0</v>
      </c>
      <c r="N43" s="94">
        <f t="shared" si="4"/>
        <v>0</v>
      </c>
      <c r="O43" s="97">
        <f t="shared" si="5"/>
        <v>0</v>
      </c>
    </row>
    <row r="44" spans="1:256" ht="12.75" x14ac:dyDescent="0.2">
      <c r="A44" s="88">
        <v>30</v>
      </c>
      <c r="B44" s="93" t="s">
        <v>443</v>
      </c>
      <c r="C44" s="88" t="s">
        <v>219</v>
      </c>
      <c r="D44" s="94">
        <v>8</v>
      </c>
      <c r="E44" s="95"/>
      <c r="F44" s="95"/>
      <c r="G44" s="95"/>
      <c r="H44" s="95"/>
      <c r="I44" s="95"/>
      <c r="J44" s="94">
        <f t="shared" si="0"/>
        <v>0</v>
      </c>
      <c r="K44" s="96">
        <f t="shared" si="1"/>
        <v>0</v>
      </c>
      <c r="L44" s="94">
        <f t="shared" si="2"/>
        <v>0</v>
      </c>
      <c r="M44" s="94">
        <f t="shared" si="3"/>
        <v>0</v>
      </c>
      <c r="N44" s="94">
        <f t="shared" si="4"/>
        <v>0</v>
      </c>
      <c r="O44" s="97">
        <f t="shared" si="5"/>
        <v>0</v>
      </c>
    </row>
    <row r="45" spans="1:256" ht="12.75" x14ac:dyDescent="0.2">
      <c r="A45" s="88">
        <v>31</v>
      </c>
      <c r="B45" s="93" t="s">
        <v>444</v>
      </c>
      <c r="C45" s="88" t="s">
        <v>219</v>
      </c>
      <c r="D45" s="94">
        <v>234</v>
      </c>
      <c r="E45" s="95"/>
      <c r="F45" s="95"/>
      <c r="G45" s="95"/>
      <c r="H45" s="95"/>
      <c r="I45" s="95"/>
      <c r="J45" s="94">
        <f t="shared" si="0"/>
        <v>0</v>
      </c>
      <c r="K45" s="96">
        <f t="shared" si="1"/>
        <v>0</v>
      </c>
      <c r="L45" s="94">
        <f t="shared" si="2"/>
        <v>0</v>
      </c>
      <c r="M45" s="94">
        <f t="shared" si="3"/>
        <v>0</v>
      </c>
      <c r="N45" s="94">
        <f t="shared" si="4"/>
        <v>0</v>
      </c>
      <c r="O45" s="97">
        <f t="shared" si="5"/>
        <v>0</v>
      </c>
    </row>
    <row r="46" spans="1:256" ht="12.75" x14ac:dyDescent="0.2">
      <c r="A46" s="88">
        <v>32</v>
      </c>
      <c r="B46" s="93" t="s">
        <v>445</v>
      </c>
      <c r="C46" s="88" t="s">
        <v>219</v>
      </c>
      <c r="D46" s="94">
        <v>70</v>
      </c>
      <c r="E46" s="95"/>
      <c r="F46" s="95"/>
      <c r="G46" s="95"/>
      <c r="H46" s="95"/>
      <c r="I46" s="95"/>
      <c r="J46" s="94">
        <f t="shared" si="0"/>
        <v>0</v>
      </c>
      <c r="K46" s="96">
        <f t="shared" si="1"/>
        <v>0</v>
      </c>
      <c r="L46" s="94">
        <f t="shared" si="2"/>
        <v>0</v>
      </c>
      <c r="M46" s="94">
        <f t="shared" si="3"/>
        <v>0</v>
      </c>
      <c r="N46" s="94">
        <f t="shared" si="4"/>
        <v>0</v>
      </c>
      <c r="O46" s="97">
        <f t="shared" si="5"/>
        <v>0</v>
      </c>
    </row>
    <row r="47" spans="1:256" ht="12.75" x14ac:dyDescent="0.2">
      <c r="A47" s="88">
        <v>33</v>
      </c>
      <c r="B47" s="93" t="s">
        <v>446</v>
      </c>
      <c r="C47" s="88" t="s">
        <v>274</v>
      </c>
      <c r="D47" s="94">
        <v>1</v>
      </c>
      <c r="E47" s="95"/>
      <c r="F47" s="95"/>
      <c r="G47" s="95"/>
      <c r="H47" s="95"/>
      <c r="I47" s="95"/>
      <c r="J47" s="94">
        <f t="shared" si="0"/>
        <v>0</v>
      </c>
      <c r="K47" s="96">
        <f t="shared" si="1"/>
        <v>0</v>
      </c>
      <c r="L47" s="94">
        <f t="shared" si="2"/>
        <v>0</v>
      </c>
      <c r="M47" s="94">
        <f t="shared" si="3"/>
        <v>0</v>
      </c>
      <c r="N47" s="94">
        <f t="shared" si="4"/>
        <v>0</v>
      </c>
      <c r="O47" s="97">
        <f t="shared" si="5"/>
        <v>0</v>
      </c>
    </row>
    <row r="48" spans="1:256" ht="14.65" customHeight="1" x14ac:dyDescent="0.2">
      <c r="A48" s="84"/>
      <c r="B48" s="144" t="s">
        <v>97</v>
      </c>
      <c r="C48" s="144"/>
      <c r="D48" s="144"/>
      <c r="E48" s="98"/>
      <c r="F48" s="99"/>
      <c r="G48" s="100"/>
      <c r="H48" s="101"/>
      <c r="I48" s="101"/>
      <c r="J48" s="101"/>
      <c r="K48" s="102">
        <v>0</v>
      </c>
      <c r="L48" s="103">
        <v>0</v>
      </c>
      <c r="M48" s="103">
        <v>0</v>
      </c>
      <c r="N48" s="103">
        <v>0</v>
      </c>
      <c r="O48" s="104">
        <v>0</v>
      </c>
      <c r="IV48"/>
    </row>
    <row r="49" spans="2:256" ht="14.65" customHeight="1" x14ac:dyDescent="0.2">
      <c r="B49" s="144" t="s">
        <v>98</v>
      </c>
      <c r="C49" s="144"/>
      <c r="D49" s="144"/>
      <c r="E49" s="70" t="s">
        <v>99</v>
      </c>
      <c r="F49" s="70" t="s">
        <v>100</v>
      </c>
      <c r="K49" s="105"/>
      <c r="L49" s="105"/>
      <c r="M49" s="105"/>
      <c r="N49" s="105"/>
      <c r="O49" s="105"/>
      <c r="IV49"/>
    </row>
    <row r="50" spans="2:256" ht="14.65" customHeight="1" x14ac:dyDescent="0.2">
      <c r="B50" s="145" t="s">
        <v>101</v>
      </c>
      <c r="C50" s="145"/>
      <c r="D50" s="145"/>
      <c r="K50" s="105"/>
      <c r="L50" s="105"/>
      <c r="M50" s="105"/>
      <c r="N50" s="105"/>
      <c r="O50" s="105"/>
      <c r="IV50"/>
    </row>
    <row r="51" spans="2:256" x14ac:dyDescent="0.2">
      <c r="B51" s="106"/>
      <c r="D51" s="83"/>
    </row>
    <row r="52" spans="2:256" ht="11.25" x14ac:dyDescent="0.2">
      <c r="B52" s="23" t="s">
        <v>10</v>
      </c>
      <c r="C52" s="107">
        <f>'BUVNIECIBAS KOPTAME'!C31</f>
        <v>0</v>
      </c>
      <c r="D52" s="24"/>
      <c r="E52" s="34"/>
      <c r="F52" s="83"/>
    </row>
    <row r="53" spans="2:256" ht="11.25" x14ac:dyDescent="0.2">
      <c r="B53" s="25" t="s">
        <v>11</v>
      </c>
      <c r="C53" s="69"/>
      <c r="E53" s="66"/>
    </row>
    <row r="54" spans="2:256" ht="11.25" x14ac:dyDescent="0.2">
      <c r="B54" s="25"/>
      <c r="C54" s="69"/>
      <c r="E54" s="66"/>
    </row>
    <row r="55" spans="2:256" ht="11.25" x14ac:dyDescent="0.2">
      <c r="B55" s="23" t="s">
        <v>12</v>
      </c>
      <c r="C55" s="81"/>
      <c r="E55" s="66"/>
      <c r="F55" s="83"/>
    </row>
    <row r="56" spans="2:256" ht="11.25" x14ac:dyDescent="0.2">
      <c r="B56" s="26" t="s">
        <v>13</v>
      </c>
      <c r="C56" s="69"/>
      <c r="E56" s="66"/>
    </row>
  </sheetData>
  <sheetProtection selectLockedCells="1" selectUnlockedCells="1"/>
  <autoFilter ref="A14:O48"/>
  <mergeCells count="10">
    <mergeCell ref="B48:D48"/>
    <mergeCell ref="B49:D49"/>
    <mergeCell ref="B50:D50"/>
    <mergeCell ref="L11:O11"/>
    <mergeCell ref="A12:A13"/>
    <mergeCell ref="B12:B13"/>
    <mergeCell ref="C12:C13"/>
    <mergeCell ref="D12:D13"/>
    <mergeCell ref="E12:J12"/>
    <mergeCell ref="K12:O12"/>
  </mergeCells>
  <printOptions horizontalCentered="1"/>
  <pageMargins left="7.8472222222222221E-2" right="7.8472222222222221E-2" top="1.1812499999999999" bottom="0.62986111111111109" header="0.51180555555555551" footer="0"/>
  <pageSetup paperSize="9" scale="90" firstPageNumber="0" orientation="landscape" horizontalDpi="300" verticalDpi="300"/>
  <headerFooter alignWithMargins="0">
    <oddFooter>&amp;C&amp;7Lapa &amp;P no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sheetPr>
  <dimension ref="A1:IV52"/>
  <sheetViews>
    <sheetView showZeros="0" zoomScale="130" zoomScaleNormal="130" workbookViewId="0">
      <selection activeCell="D12" sqref="D12"/>
    </sheetView>
  </sheetViews>
  <sheetFormatPr defaultRowHeight="12.75" x14ac:dyDescent="0.2"/>
  <cols>
    <col min="1" max="1" width="8.5703125" customWidth="1"/>
    <col min="2" max="2" width="36.7109375" customWidth="1"/>
    <col min="3" max="3" width="8" customWidth="1"/>
    <col min="4" max="4" width="7.7109375" customWidth="1"/>
    <col min="9" max="9" width="11.5703125" customWidth="1"/>
  </cols>
  <sheetData>
    <row r="1" spans="1:18" x14ac:dyDescent="0.2">
      <c r="A1" s="75"/>
      <c r="B1" s="76" t="s">
        <v>447</v>
      </c>
      <c r="C1" s="75"/>
      <c r="D1" s="75"/>
      <c r="E1" s="76"/>
      <c r="F1" s="76"/>
      <c r="G1" s="76"/>
      <c r="H1" s="76"/>
      <c r="I1" s="76"/>
      <c r="J1" s="76"/>
      <c r="K1" s="76"/>
      <c r="L1" s="76"/>
      <c r="M1" s="76"/>
      <c r="N1" s="70"/>
      <c r="O1" s="70"/>
      <c r="P1" s="68"/>
      <c r="Q1" s="68"/>
      <c r="R1" s="68"/>
    </row>
    <row r="2" spans="1:18" x14ac:dyDescent="0.2">
      <c r="A2" s="75"/>
      <c r="B2" s="76" t="s">
        <v>50</v>
      </c>
      <c r="C2" s="75"/>
      <c r="D2" s="75"/>
      <c r="E2" s="76"/>
      <c r="F2" s="76"/>
      <c r="G2" s="76"/>
      <c r="H2" s="76"/>
      <c r="I2" s="76"/>
      <c r="J2" s="76"/>
      <c r="K2" s="76"/>
      <c r="L2" s="76"/>
      <c r="M2" s="76"/>
      <c r="N2" s="70"/>
      <c r="O2" s="70"/>
      <c r="P2" s="68"/>
      <c r="Q2" s="68"/>
      <c r="R2" s="68"/>
    </row>
    <row r="3" spans="1:18" x14ac:dyDescent="0.2">
      <c r="A3" s="75"/>
      <c r="B3" s="76"/>
      <c r="C3" s="75"/>
      <c r="D3" s="70"/>
      <c r="E3" s="70"/>
      <c r="F3" s="70"/>
      <c r="G3" s="70"/>
      <c r="H3" s="70"/>
      <c r="I3" s="70"/>
      <c r="J3" s="70"/>
      <c r="K3" s="70"/>
      <c r="L3" s="70"/>
      <c r="M3" s="70"/>
      <c r="N3" s="70"/>
      <c r="O3" s="70"/>
      <c r="P3" s="68"/>
      <c r="Q3" s="68"/>
      <c r="R3" s="68"/>
    </row>
    <row r="4" spans="1:18" x14ac:dyDescent="0.2">
      <c r="A4" s="77"/>
      <c r="B4" s="77"/>
      <c r="C4" s="78"/>
      <c r="D4" s="78"/>
      <c r="E4" s="77"/>
      <c r="F4" s="77"/>
      <c r="G4" s="77"/>
      <c r="H4" s="77"/>
      <c r="I4" s="77"/>
      <c r="J4" s="77"/>
      <c r="K4" s="77"/>
      <c r="L4" s="77"/>
      <c r="M4" s="76"/>
      <c r="N4" s="70"/>
      <c r="O4" s="70"/>
      <c r="P4" s="68"/>
      <c r="Q4" s="68"/>
      <c r="R4" s="68"/>
    </row>
    <row r="5" spans="1:18" x14ac:dyDescent="0.2">
      <c r="A5" s="77" t="str">
        <f>KOPSAVILKUMS_1!A6</f>
        <v>Objekta nosaukums</v>
      </c>
      <c r="B5" s="77"/>
      <c r="C5" s="77" t="str">
        <f>KOPSAVILKUMS_1!C6</f>
        <v>DAUDZDZĪVOKĻU DZĪVOJAMĀS ĒKAS ATJAUNOŠANA ENERGOEFEKTIVITĀTES UZLABOŠANAI</v>
      </c>
      <c r="D5" s="78"/>
      <c r="E5" s="77"/>
      <c r="F5" s="77"/>
      <c r="G5" s="77"/>
      <c r="H5" s="77"/>
      <c r="I5" s="77"/>
      <c r="J5" s="77"/>
      <c r="K5" s="77"/>
      <c r="L5" s="77"/>
      <c r="M5" s="76"/>
      <c r="N5" s="70"/>
      <c r="O5" s="70"/>
      <c r="P5" s="68"/>
      <c r="Q5" s="68"/>
      <c r="R5" s="68"/>
    </row>
    <row r="6" spans="1:18" x14ac:dyDescent="0.2">
      <c r="A6" s="77" t="str">
        <f>KOPSAVILKUMS_1!A7</f>
        <v>Būves nosaukums</v>
      </c>
      <c r="B6" s="77"/>
      <c r="C6" s="77" t="str">
        <f>KOPSAVILKUMS_1!C7</f>
        <v>DAUDZDZĪVOKĻU DZĪVOJAMĀS ĒKAS ATJAUNOŠANA ENERGOEFEKTIVITĀTES UZLABOŠANAI</v>
      </c>
      <c r="D6" s="78"/>
      <c r="E6" s="77"/>
      <c r="F6" s="77"/>
      <c r="G6" s="77"/>
      <c r="H6" s="77"/>
      <c r="I6" s="77"/>
      <c r="J6" s="77"/>
      <c r="K6" s="77"/>
      <c r="L6" s="77"/>
      <c r="M6" s="76"/>
      <c r="N6" s="70"/>
      <c r="O6" s="70"/>
      <c r="P6" s="68"/>
      <c r="Q6" s="68"/>
      <c r="R6" s="68"/>
    </row>
    <row r="7" spans="1:18" x14ac:dyDescent="0.2">
      <c r="A7" s="79" t="str">
        <f>KOPSAVILKUMS_1!A8</f>
        <v>Objekta adrese</v>
      </c>
      <c r="B7" s="79"/>
      <c r="C7" s="79" t="str">
        <f>KOPSAVILKUMS_1!C8</f>
        <v>LIEPĀJĀ, DARZA IELĀ 3</v>
      </c>
      <c r="D7" s="80"/>
      <c r="E7" s="79"/>
      <c r="F7" s="79"/>
      <c r="G7" s="79"/>
      <c r="H7" s="79"/>
      <c r="I7" s="79"/>
      <c r="J7" s="79"/>
      <c r="K7" s="79"/>
      <c r="L7" s="79"/>
      <c r="M7" s="76"/>
      <c r="N7" s="70"/>
      <c r="O7" s="70"/>
      <c r="P7" s="68"/>
      <c r="Q7" s="68"/>
      <c r="R7" s="68"/>
    </row>
    <row r="8" spans="1:18" x14ac:dyDescent="0.2">
      <c r="A8" s="79" t="str">
        <f>KOPSAVILKUMS_1!A9</f>
        <v>Pasūtījuma Nr.</v>
      </c>
      <c r="B8" s="79"/>
      <c r="C8" s="79">
        <f>KOPSAVILKUMS_1!C9</f>
        <v>0</v>
      </c>
      <c r="D8" s="80"/>
      <c r="E8" s="79"/>
      <c r="F8" s="79"/>
      <c r="G8" s="79"/>
      <c r="H8" s="79"/>
      <c r="I8" s="79"/>
      <c r="J8" s="79"/>
      <c r="K8" s="79"/>
      <c r="L8" s="79"/>
      <c r="M8" s="76"/>
      <c r="N8" s="70"/>
      <c r="O8" s="70"/>
      <c r="P8" s="68"/>
      <c r="Q8" s="68"/>
      <c r="R8" s="68"/>
    </row>
    <row r="9" spans="1:18" x14ac:dyDescent="0.2">
      <c r="A9" s="72"/>
      <c r="B9" s="76"/>
      <c r="C9" s="75"/>
      <c r="D9" s="75"/>
      <c r="E9" s="76"/>
      <c r="F9" s="76"/>
      <c r="G9" s="76"/>
      <c r="H9" s="76"/>
      <c r="I9" s="76"/>
      <c r="J9" s="76"/>
      <c r="K9" s="76"/>
      <c r="L9" s="76"/>
      <c r="M9" s="76"/>
      <c r="N9" s="70"/>
      <c r="O9" s="70"/>
      <c r="P9" s="68"/>
      <c r="Q9" s="68"/>
      <c r="R9" s="68"/>
    </row>
    <row r="10" spans="1:18" x14ac:dyDescent="0.2">
      <c r="A10" s="81" t="s">
        <v>448</v>
      </c>
      <c r="B10" s="81"/>
      <c r="C10" s="81"/>
      <c r="D10" s="75"/>
      <c r="E10" s="76"/>
      <c r="F10" s="76"/>
      <c r="G10" s="76"/>
      <c r="H10" s="76"/>
      <c r="I10" s="76"/>
      <c r="J10" s="76"/>
      <c r="K10" s="76"/>
      <c r="L10" s="73" t="s">
        <v>60</v>
      </c>
      <c r="M10" s="82"/>
      <c r="N10" s="83" t="s">
        <v>61</v>
      </c>
      <c r="O10" s="70"/>
      <c r="P10" s="68"/>
      <c r="Q10" s="68"/>
      <c r="R10" s="68"/>
    </row>
    <row r="11" spans="1:18" x14ac:dyDescent="0.2">
      <c r="A11" s="64"/>
      <c r="B11" s="84"/>
      <c r="C11" s="84"/>
      <c r="D11" s="84"/>
      <c r="E11" s="84"/>
      <c r="F11" s="85"/>
      <c r="G11" s="85"/>
      <c r="H11" s="85"/>
      <c r="I11" s="86"/>
      <c r="J11" s="86"/>
      <c r="K11" s="87"/>
      <c r="L11" s="138"/>
      <c r="M11" s="138"/>
      <c r="N11" s="138"/>
      <c r="O11" s="138"/>
      <c r="P11" s="68"/>
      <c r="Q11" s="68"/>
      <c r="R11" s="68"/>
    </row>
    <row r="12" spans="1:18" ht="14.65" customHeight="1" x14ac:dyDescent="0.2">
      <c r="A12" s="140" t="s">
        <v>449</v>
      </c>
      <c r="B12" s="140" t="s">
        <v>63</v>
      </c>
      <c r="C12" s="141" t="s">
        <v>64</v>
      </c>
      <c r="D12" s="142" t="s">
        <v>65</v>
      </c>
      <c r="E12" s="143" t="s">
        <v>66</v>
      </c>
      <c r="F12" s="143"/>
      <c r="G12" s="143"/>
      <c r="H12" s="143"/>
      <c r="I12" s="143"/>
      <c r="J12" s="143"/>
      <c r="K12" s="143" t="s">
        <v>67</v>
      </c>
      <c r="L12" s="143"/>
      <c r="M12" s="143"/>
      <c r="N12" s="143"/>
      <c r="O12" s="143"/>
      <c r="P12" s="68"/>
      <c r="Q12" s="68"/>
      <c r="R12" s="68"/>
    </row>
    <row r="13" spans="1:18" ht="39.6" customHeight="1" x14ac:dyDescent="0.2">
      <c r="A13" s="140"/>
      <c r="B13" s="140"/>
      <c r="C13" s="141"/>
      <c r="D13" s="141"/>
      <c r="E13" s="90" t="s">
        <v>68</v>
      </c>
      <c r="F13" s="90" t="s">
        <v>69</v>
      </c>
      <c r="G13" s="90" t="s">
        <v>70</v>
      </c>
      <c r="H13" s="90" t="s">
        <v>27</v>
      </c>
      <c r="I13" s="90" t="s">
        <v>71</v>
      </c>
      <c r="J13" s="90" t="s">
        <v>72</v>
      </c>
      <c r="K13" s="90" t="s">
        <v>73</v>
      </c>
      <c r="L13" s="90" t="s">
        <v>70</v>
      </c>
      <c r="M13" s="90" t="s">
        <v>74</v>
      </c>
      <c r="N13" s="90" t="s">
        <v>28</v>
      </c>
      <c r="O13" s="90" t="s">
        <v>75</v>
      </c>
      <c r="P13" s="68"/>
      <c r="Q13" s="68"/>
      <c r="R13" s="68"/>
    </row>
    <row r="14" spans="1:18" x14ac:dyDescent="0.2">
      <c r="A14" s="88"/>
      <c r="B14" s="91"/>
      <c r="C14" s="88"/>
      <c r="D14" s="89"/>
      <c r="E14" s="92"/>
      <c r="F14" s="92"/>
      <c r="G14" s="92"/>
      <c r="H14" s="92"/>
      <c r="I14" s="92"/>
      <c r="J14" s="92"/>
      <c r="K14" s="92"/>
      <c r="L14" s="92"/>
      <c r="M14" s="92"/>
      <c r="N14" s="92"/>
      <c r="O14" s="123"/>
      <c r="P14" s="68"/>
      <c r="Q14" s="68"/>
      <c r="R14" s="68"/>
    </row>
    <row r="15" spans="1:18" x14ac:dyDescent="0.2">
      <c r="A15" s="88" t="s">
        <v>360</v>
      </c>
      <c r="B15" s="93" t="s">
        <v>450</v>
      </c>
      <c r="C15" s="88" t="s">
        <v>362</v>
      </c>
      <c r="D15" s="94">
        <v>6</v>
      </c>
      <c r="E15" s="95"/>
      <c r="F15" s="95"/>
      <c r="G15" s="95"/>
      <c r="H15" s="95"/>
      <c r="I15" s="95"/>
      <c r="J15" s="94"/>
      <c r="K15" s="96"/>
      <c r="L15" s="94"/>
      <c r="M15" s="94"/>
      <c r="N15" s="94"/>
      <c r="O15" s="97"/>
      <c r="P15" s="68"/>
      <c r="Q15" s="68"/>
      <c r="R15" s="68"/>
    </row>
    <row r="16" spans="1:18" x14ac:dyDescent="0.2">
      <c r="A16" s="88" t="s">
        <v>363</v>
      </c>
      <c r="B16" s="93" t="s">
        <v>451</v>
      </c>
      <c r="C16" s="88" t="s">
        <v>362</v>
      </c>
      <c r="D16" s="94">
        <v>22</v>
      </c>
      <c r="E16" s="95"/>
      <c r="F16" s="95"/>
      <c r="G16" s="95"/>
      <c r="H16" s="95"/>
      <c r="I16" s="95"/>
      <c r="J16" s="94"/>
      <c r="K16" s="96"/>
      <c r="L16" s="94"/>
      <c r="M16" s="94"/>
      <c r="N16" s="94"/>
      <c r="O16" s="97"/>
      <c r="P16" s="68"/>
      <c r="Q16" s="68"/>
      <c r="R16" s="68"/>
    </row>
    <row r="17" spans="1:18" x14ac:dyDescent="0.2">
      <c r="A17" s="88">
        <v>3</v>
      </c>
      <c r="B17" s="93" t="s">
        <v>452</v>
      </c>
      <c r="C17" s="88" t="s">
        <v>362</v>
      </c>
      <c r="D17" s="94">
        <v>30</v>
      </c>
      <c r="E17" s="95"/>
      <c r="F17" s="95"/>
      <c r="G17" s="95"/>
      <c r="H17" s="95"/>
      <c r="I17" s="95"/>
      <c r="J17" s="94"/>
      <c r="K17" s="96"/>
      <c r="L17" s="94"/>
      <c r="M17" s="94"/>
      <c r="N17" s="94"/>
      <c r="O17" s="97"/>
      <c r="P17" s="68"/>
      <c r="Q17" s="68"/>
      <c r="R17" s="68"/>
    </row>
    <row r="18" spans="1:18" x14ac:dyDescent="0.2">
      <c r="A18" s="88">
        <v>4</v>
      </c>
      <c r="B18" s="93" t="s">
        <v>453</v>
      </c>
      <c r="C18" s="88" t="s">
        <v>362</v>
      </c>
      <c r="D18" s="94">
        <v>10</v>
      </c>
      <c r="E18" s="95"/>
      <c r="F18" s="95"/>
      <c r="G18" s="95"/>
      <c r="H18" s="95"/>
      <c r="I18" s="95"/>
      <c r="J18" s="94"/>
      <c r="K18" s="96"/>
      <c r="L18" s="94"/>
      <c r="M18" s="94"/>
      <c r="N18" s="94"/>
      <c r="O18" s="97"/>
      <c r="P18" s="68"/>
      <c r="Q18" s="68"/>
      <c r="R18" s="68"/>
    </row>
    <row r="19" spans="1:18" x14ac:dyDescent="0.2">
      <c r="A19" s="88">
        <v>5</v>
      </c>
      <c r="B19" s="93" t="s">
        <v>454</v>
      </c>
      <c r="C19" s="88" t="s">
        <v>362</v>
      </c>
      <c r="D19" s="94">
        <v>70</v>
      </c>
      <c r="E19" s="95"/>
      <c r="F19" s="95"/>
      <c r="G19" s="95"/>
      <c r="H19" s="95"/>
      <c r="I19" s="95"/>
      <c r="J19" s="94"/>
      <c r="K19" s="96"/>
      <c r="L19" s="94"/>
      <c r="M19" s="94"/>
      <c r="N19" s="94"/>
      <c r="O19" s="97"/>
      <c r="P19" s="68"/>
      <c r="Q19" s="68"/>
      <c r="R19" s="68"/>
    </row>
    <row r="20" spans="1:18" x14ac:dyDescent="0.2">
      <c r="A20" s="88">
        <v>6</v>
      </c>
      <c r="B20" s="93" t="s">
        <v>455</v>
      </c>
      <c r="C20" s="88" t="s">
        <v>362</v>
      </c>
      <c r="D20" s="94">
        <v>500</v>
      </c>
      <c r="E20" s="95"/>
      <c r="F20" s="95"/>
      <c r="G20" s="95"/>
      <c r="H20" s="95"/>
      <c r="I20" s="95"/>
      <c r="J20" s="94"/>
      <c r="K20" s="96"/>
      <c r="L20" s="94"/>
      <c r="M20" s="94"/>
      <c r="N20" s="94"/>
      <c r="O20" s="97"/>
      <c r="P20" s="68"/>
      <c r="Q20" s="68"/>
      <c r="R20" s="68"/>
    </row>
    <row r="21" spans="1:18" x14ac:dyDescent="0.2">
      <c r="A21" s="88">
        <v>7</v>
      </c>
      <c r="B21" s="93" t="s">
        <v>456</v>
      </c>
      <c r="C21" s="88" t="s">
        <v>362</v>
      </c>
      <c r="D21" s="94">
        <v>120</v>
      </c>
      <c r="E21" s="95"/>
      <c r="F21" s="95"/>
      <c r="G21" s="95"/>
      <c r="H21" s="95"/>
      <c r="I21" s="95"/>
      <c r="J21" s="94"/>
      <c r="K21" s="96"/>
      <c r="L21" s="94"/>
      <c r="M21" s="94"/>
      <c r="N21" s="94"/>
      <c r="O21" s="97"/>
      <c r="P21" s="68"/>
      <c r="Q21" s="68"/>
      <c r="R21" s="68"/>
    </row>
    <row r="22" spans="1:18" x14ac:dyDescent="0.2">
      <c r="A22" s="88">
        <v>8</v>
      </c>
      <c r="B22" s="93" t="s">
        <v>457</v>
      </c>
      <c r="C22" s="88" t="s">
        <v>362</v>
      </c>
      <c r="D22" s="94">
        <v>6</v>
      </c>
      <c r="E22" s="95"/>
      <c r="F22" s="95"/>
      <c r="G22" s="95"/>
      <c r="H22" s="95"/>
      <c r="I22" s="95"/>
      <c r="J22" s="94"/>
      <c r="K22" s="96"/>
      <c r="L22" s="94"/>
      <c r="M22" s="94"/>
      <c r="N22" s="94"/>
      <c r="O22" s="97"/>
      <c r="P22" s="68"/>
      <c r="Q22" s="68"/>
      <c r="R22" s="68"/>
    </row>
    <row r="23" spans="1:18" x14ac:dyDescent="0.2">
      <c r="A23" s="88">
        <v>9</v>
      </c>
      <c r="B23" s="93" t="s">
        <v>458</v>
      </c>
      <c r="C23" s="88" t="s">
        <v>362</v>
      </c>
      <c r="D23" s="94">
        <v>22</v>
      </c>
      <c r="E23" s="95"/>
      <c r="F23" s="95"/>
      <c r="G23" s="95"/>
      <c r="H23" s="95"/>
      <c r="I23" s="95"/>
      <c r="J23" s="94"/>
      <c r="K23" s="96"/>
      <c r="L23" s="94"/>
      <c r="M23" s="94"/>
      <c r="N23" s="94"/>
      <c r="O23" s="97"/>
      <c r="P23" s="68"/>
      <c r="Q23" s="68"/>
      <c r="R23" s="68"/>
    </row>
    <row r="24" spans="1:18" x14ac:dyDescent="0.2">
      <c r="A24" s="88">
        <v>10</v>
      </c>
      <c r="B24" s="93" t="s">
        <v>459</v>
      </c>
      <c r="C24" s="88" t="s">
        <v>362</v>
      </c>
      <c r="D24" s="94">
        <v>30</v>
      </c>
      <c r="E24" s="95"/>
      <c r="F24" s="95"/>
      <c r="G24" s="95"/>
      <c r="H24" s="95"/>
      <c r="I24" s="95"/>
      <c r="J24" s="94"/>
      <c r="K24" s="96"/>
      <c r="L24" s="94"/>
      <c r="M24" s="94"/>
      <c r="N24" s="94"/>
      <c r="O24" s="97"/>
      <c r="P24" s="68"/>
      <c r="Q24" s="68"/>
      <c r="R24" s="68"/>
    </row>
    <row r="25" spans="1:18" x14ac:dyDescent="0.2">
      <c r="A25" s="88">
        <v>11</v>
      </c>
      <c r="B25" s="93" t="s">
        <v>460</v>
      </c>
      <c r="C25" s="88" t="s">
        <v>362</v>
      </c>
      <c r="D25" s="94">
        <v>10</v>
      </c>
      <c r="E25" s="95"/>
      <c r="F25" s="95"/>
      <c r="G25" s="95"/>
      <c r="H25" s="95"/>
      <c r="I25" s="95"/>
      <c r="J25" s="94"/>
      <c r="K25" s="96"/>
      <c r="L25" s="94"/>
      <c r="M25" s="94"/>
      <c r="N25" s="94"/>
      <c r="O25" s="97"/>
      <c r="P25" s="68"/>
      <c r="Q25" s="68"/>
      <c r="R25" s="68"/>
    </row>
    <row r="26" spans="1:18" x14ac:dyDescent="0.2">
      <c r="A26" s="88">
        <v>12</v>
      </c>
      <c r="B26" s="93" t="s">
        <v>461</v>
      </c>
      <c r="C26" s="88" t="s">
        <v>362</v>
      </c>
      <c r="D26" s="94">
        <v>70</v>
      </c>
      <c r="E26" s="95"/>
      <c r="F26" s="95"/>
      <c r="G26" s="95"/>
      <c r="H26" s="95"/>
      <c r="I26" s="95"/>
      <c r="J26" s="94"/>
      <c r="K26" s="96"/>
      <c r="L26" s="94"/>
      <c r="M26" s="94"/>
      <c r="N26" s="94"/>
      <c r="O26" s="97"/>
      <c r="P26" s="68"/>
      <c r="Q26" s="68"/>
      <c r="R26" s="68"/>
    </row>
    <row r="27" spans="1:18" x14ac:dyDescent="0.2">
      <c r="A27" s="88">
        <v>13</v>
      </c>
      <c r="B27" s="93" t="s">
        <v>462</v>
      </c>
      <c r="C27" s="88" t="s">
        <v>362</v>
      </c>
      <c r="D27" s="94">
        <v>500</v>
      </c>
      <c r="E27" s="95"/>
      <c r="F27" s="95"/>
      <c r="G27" s="95"/>
      <c r="H27" s="95"/>
      <c r="I27" s="95"/>
      <c r="J27" s="94"/>
      <c r="K27" s="96"/>
      <c r="L27" s="94"/>
      <c r="M27" s="94"/>
      <c r="N27" s="94"/>
      <c r="O27" s="97"/>
      <c r="P27" s="68"/>
      <c r="Q27" s="68"/>
      <c r="R27" s="68"/>
    </row>
    <row r="28" spans="1:18" x14ac:dyDescent="0.2">
      <c r="A28" s="88">
        <v>14</v>
      </c>
      <c r="B28" s="93" t="s">
        <v>463</v>
      </c>
      <c r="C28" s="88" t="s">
        <v>362</v>
      </c>
      <c r="D28" s="94">
        <v>120</v>
      </c>
      <c r="E28" s="95"/>
      <c r="F28" s="95"/>
      <c r="G28" s="95"/>
      <c r="H28" s="95"/>
      <c r="I28" s="95"/>
      <c r="J28" s="94"/>
      <c r="K28" s="96"/>
      <c r="L28" s="94"/>
      <c r="M28" s="94"/>
      <c r="N28" s="94"/>
      <c r="O28" s="97"/>
      <c r="P28" s="68"/>
      <c r="Q28" s="68"/>
      <c r="R28" s="68"/>
    </row>
    <row r="29" spans="1:18" x14ac:dyDescent="0.2">
      <c r="A29" s="88">
        <v>15</v>
      </c>
      <c r="B29" s="93" t="s">
        <v>464</v>
      </c>
      <c r="C29" s="88" t="s">
        <v>79</v>
      </c>
      <c r="D29" s="94">
        <v>700</v>
      </c>
      <c r="E29" s="95"/>
      <c r="F29" s="95"/>
      <c r="G29" s="95"/>
      <c r="H29" s="95"/>
      <c r="I29" s="95"/>
      <c r="J29" s="94"/>
      <c r="K29" s="96"/>
      <c r="L29" s="94"/>
      <c r="M29" s="94"/>
      <c r="N29" s="94"/>
      <c r="O29" s="97"/>
      <c r="P29" s="68"/>
      <c r="Q29" s="68"/>
      <c r="R29" s="68"/>
    </row>
    <row r="30" spans="1:18" x14ac:dyDescent="0.2">
      <c r="A30" s="88">
        <v>16</v>
      </c>
      <c r="B30" s="93" t="s">
        <v>465</v>
      </c>
      <c r="C30" s="88" t="s">
        <v>81</v>
      </c>
      <c r="D30" s="94">
        <v>250</v>
      </c>
      <c r="E30" s="95"/>
      <c r="F30" s="95"/>
      <c r="G30" s="95"/>
      <c r="H30" s="95"/>
      <c r="I30" s="95"/>
      <c r="J30" s="94"/>
      <c r="K30" s="96"/>
      <c r="L30" s="94"/>
      <c r="M30" s="94"/>
      <c r="N30" s="94"/>
      <c r="O30" s="97"/>
      <c r="P30" s="68"/>
      <c r="Q30" s="68"/>
      <c r="R30" s="68"/>
    </row>
    <row r="31" spans="1:18" x14ac:dyDescent="0.2">
      <c r="A31" s="88">
        <v>17</v>
      </c>
      <c r="B31" s="93" t="s">
        <v>466</v>
      </c>
      <c r="C31" s="88" t="s">
        <v>79</v>
      </c>
      <c r="D31" s="94">
        <v>14</v>
      </c>
      <c r="E31" s="95"/>
      <c r="F31" s="95"/>
      <c r="G31" s="95"/>
      <c r="H31" s="95"/>
      <c r="I31" s="95"/>
      <c r="J31" s="94"/>
      <c r="K31" s="96"/>
      <c r="L31" s="94"/>
      <c r="M31" s="94"/>
      <c r="N31" s="94"/>
      <c r="O31" s="97"/>
      <c r="P31" s="68"/>
      <c r="Q31" s="68"/>
      <c r="R31" s="68"/>
    </row>
    <row r="32" spans="1:18" x14ac:dyDescent="0.2">
      <c r="A32" s="88">
        <v>18</v>
      </c>
      <c r="B32" s="93" t="s">
        <v>467</v>
      </c>
      <c r="C32" s="88" t="s">
        <v>79</v>
      </c>
      <c r="D32" s="94">
        <v>230</v>
      </c>
      <c r="E32" s="95"/>
      <c r="F32" s="95"/>
      <c r="G32" s="95"/>
      <c r="H32" s="95"/>
      <c r="I32" s="95"/>
      <c r="J32" s="94"/>
      <c r="K32" s="96"/>
      <c r="L32" s="94"/>
      <c r="M32" s="94"/>
      <c r="N32" s="94"/>
      <c r="O32" s="97"/>
      <c r="P32" s="68"/>
      <c r="Q32" s="68"/>
      <c r="R32" s="68"/>
    </row>
    <row r="33" spans="1:256" x14ac:dyDescent="0.2">
      <c r="A33" s="88">
        <v>19</v>
      </c>
      <c r="B33" s="93" t="s">
        <v>468</v>
      </c>
      <c r="C33" s="88" t="s">
        <v>79</v>
      </c>
      <c r="D33" s="94">
        <v>2</v>
      </c>
      <c r="E33" s="95"/>
      <c r="F33" s="95"/>
      <c r="G33" s="95"/>
      <c r="H33" s="95"/>
      <c r="I33" s="95"/>
      <c r="J33" s="94"/>
      <c r="K33" s="96"/>
      <c r="L33" s="94"/>
      <c r="M33" s="94"/>
      <c r="N33" s="94"/>
      <c r="O33" s="97"/>
      <c r="P33" s="68"/>
      <c r="Q33" s="68"/>
      <c r="R33" s="68"/>
    </row>
    <row r="34" spans="1:256" x14ac:dyDescent="0.2">
      <c r="A34" s="88">
        <v>20</v>
      </c>
      <c r="B34" s="93" t="s">
        <v>469</v>
      </c>
      <c r="C34" s="88" t="s">
        <v>79</v>
      </c>
      <c r="D34" s="94">
        <v>70</v>
      </c>
      <c r="E34" s="95"/>
      <c r="F34" s="95"/>
      <c r="G34" s="95"/>
      <c r="H34" s="95"/>
      <c r="I34" s="95"/>
      <c r="J34" s="94"/>
      <c r="K34" s="96"/>
      <c r="L34" s="94"/>
      <c r="M34" s="94"/>
      <c r="N34" s="94"/>
      <c r="O34" s="97"/>
      <c r="P34" s="68"/>
      <c r="Q34" s="68"/>
      <c r="R34" s="68"/>
    </row>
    <row r="35" spans="1:256" x14ac:dyDescent="0.2">
      <c r="A35" s="88">
        <v>21</v>
      </c>
      <c r="B35" s="93" t="s">
        <v>470</v>
      </c>
      <c r="C35" s="88" t="s">
        <v>79</v>
      </c>
      <c r="D35" s="94">
        <v>70</v>
      </c>
      <c r="E35" s="95"/>
      <c r="F35" s="95"/>
      <c r="G35" s="95"/>
      <c r="H35" s="95"/>
      <c r="I35" s="95"/>
      <c r="J35" s="94"/>
      <c r="K35" s="96"/>
      <c r="L35" s="94"/>
      <c r="M35" s="94"/>
      <c r="N35" s="94"/>
      <c r="O35" s="97"/>
      <c r="P35" s="68"/>
      <c r="Q35" s="68"/>
      <c r="R35" s="68"/>
    </row>
    <row r="36" spans="1:256" x14ac:dyDescent="0.2">
      <c r="A36" s="88">
        <v>22</v>
      </c>
      <c r="B36" s="93" t="s">
        <v>471</v>
      </c>
      <c r="C36" s="88" t="s">
        <v>391</v>
      </c>
      <c r="D36" s="94">
        <v>2</v>
      </c>
      <c r="E36" s="95"/>
      <c r="F36" s="95"/>
      <c r="G36" s="95"/>
      <c r="H36" s="95"/>
      <c r="I36" s="95"/>
      <c r="J36" s="94"/>
      <c r="K36" s="96"/>
      <c r="L36" s="94"/>
      <c r="M36" s="94"/>
      <c r="N36" s="94"/>
      <c r="O36" s="97"/>
      <c r="P36" s="68"/>
      <c r="Q36" s="68"/>
      <c r="R36" s="68"/>
    </row>
    <row r="37" spans="1:256" x14ac:dyDescent="0.2">
      <c r="A37" s="88">
        <v>23</v>
      </c>
      <c r="B37" s="93" t="s">
        <v>472</v>
      </c>
      <c r="C37" s="88" t="s">
        <v>391</v>
      </c>
      <c r="D37" s="94">
        <v>70</v>
      </c>
      <c r="E37" s="95"/>
      <c r="F37" s="95"/>
      <c r="G37" s="95"/>
      <c r="H37" s="95"/>
      <c r="I37" s="95"/>
      <c r="J37" s="94"/>
      <c r="K37" s="96"/>
      <c r="L37" s="94"/>
      <c r="M37" s="94"/>
      <c r="N37" s="94"/>
      <c r="O37" s="97"/>
      <c r="P37" s="68"/>
      <c r="Q37" s="68"/>
      <c r="R37" s="68"/>
    </row>
    <row r="38" spans="1:256" x14ac:dyDescent="0.2">
      <c r="A38" s="88">
        <v>24</v>
      </c>
      <c r="B38" s="93" t="s">
        <v>473</v>
      </c>
      <c r="C38" s="88" t="s">
        <v>391</v>
      </c>
      <c r="D38" s="94">
        <v>70</v>
      </c>
      <c r="E38" s="95"/>
      <c r="F38" s="95"/>
      <c r="G38" s="95"/>
      <c r="H38" s="95"/>
      <c r="I38" s="95"/>
      <c r="J38" s="94"/>
      <c r="K38" s="96"/>
      <c r="L38" s="94"/>
      <c r="M38" s="94"/>
      <c r="N38" s="94"/>
      <c r="O38" s="97"/>
      <c r="P38" s="68"/>
      <c r="Q38" s="68"/>
      <c r="R38" s="68"/>
    </row>
    <row r="39" spans="1:256" x14ac:dyDescent="0.2">
      <c r="A39" s="88">
        <v>25</v>
      </c>
      <c r="B39" s="93" t="s">
        <v>474</v>
      </c>
      <c r="C39" s="88" t="s">
        <v>79</v>
      </c>
      <c r="D39" s="94">
        <v>14</v>
      </c>
      <c r="E39" s="95"/>
      <c r="F39" s="95"/>
      <c r="G39" s="95"/>
      <c r="H39" s="95"/>
      <c r="I39" s="95"/>
      <c r="J39" s="94"/>
      <c r="K39" s="96"/>
      <c r="L39" s="94"/>
      <c r="M39" s="94"/>
      <c r="N39" s="94"/>
      <c r="O39" s="97"/>
      <c r="P39" s="68"/>
      <c r="Q39" s="68"/>
      <c r="R39" s="68"/>
    </row>
    <row r="40" spans="1:256" x14ac:dyDescent="0.2">
      <c r="A40" s="88">
        <v>26</v>
      </c>
      <c r="B40" s="93" t="s">
        <v>475</v>
      </c>
      <c r="C40" s="88" t="s">
        <v>79</v>
      </c>
      <c r="D40" s="94">
        <v>70</v>
      </c>
      <c r="E40" s="95"/>
      <c r="F40" s="95"/>
      <c r="G40" s="95"/>
      <c r="H40" s="95"/>
      <c r="I40" s="95"/>
      <c r="J40" s="94"/>
      <c r="K40" s="96"/>
      <c r="L40" s="94"/>
      <c r="M40" s="94"/>
      <c r="N40" s="94"/>
      <c r="O40" s="97"/>
      <c r="P40" s="68"/>
      <c r="Q40" s="68"/>
      <c r="R40" s="68"/>
    </row>
    <row r="41" spans="1:256" x14ac:dyDescent="0.2">
      <c r="A41" s="88">
        <v>27</v>
      </c>
      <c r="B41" s="93" t="s">
        <v>476</v>
      </c>
      <c r="C41" s="88" t="s">
        <v>79</v>
      </c>
      <c r="D41" s="94">
        <v>70</v>
      </c>
      <c r="E41" s="95"/>
      <c r="F41" s="95"/>
      <c r="G41" s="95"/>
      <c r="H41" s="95"/>
      <c r="I41" s="95"/>
      <c r="J41" s="94"/>
      <c r="K41" s="96"/>
      <c r="L41" s="94"/>
      <c r="M41" s="94"/>
      <c r="N41" s="94"/>
      <c r="O41" s="97"/>
      <c r="P41" s="68"/>
      <c r="Q41" s="68"/>
      <c r="R41" s="68"/>
    </row>
    <row r="42" spans="1:256" s="68" customFormat="1" ht="14.65" customHeight="1" x14ac:dyDescent="0.2">
      <c r="A42" s="84"/>
      <c r="B42" s="144" t="s">
        <v>97</v>
      </c>
      <c r="C42" s="144"/>
      <c r="D42" s="144"/>
      <c r="E42" s="98"/>
      <c r="F42" s="99"/>
      <c r="G42" s="100"/>
      <c r="H42" s="101"/>
      <c r="I42" s="101"/>
      <c r="J42" s="101"/>
      <c r="K42" s="102">
        <v>0</v>
      </c>
      <c r="L42" s="103">
        <v>0</v>
      </c>
      <c r="M42" s="103">
        <v>0</v>
      </c>
      <c r="N42" s="103">
        <v>0</v>
      </c>
      <c r="O42" s="104">
        <v>0</v>
      </c>
      <c r="IV42"/>
    </row>
    <row r="43" spans="1:256" s="68" customFormat="1" ht="14.65" customHeight="1" x14ac:dyDescent="0.2">
      <c r="A43" s="75"/>
      <c r="B43" s="144" t="s">
        <v>98</v>
      </c>
      <c r="C43" s="144"/>
      <c r="D43" s="144"/>
      <c r="E43" s="70" t="s">
        <v>99</v>
      </c>
      <c r="F43" s="70" t="s">
        <v>100</v>
      </c>
      <c r="G43" s="70"/>
      <c r="H43" s="70"/>
      <c r="I43" s="70"/>
      <c r="J43" s="70"/>
      <c r="K43" s="105"/>
      <c r="L43" s="105"/>
      <c r="M43" s="105"/>
      <c r="N43" s="105"/>
      <c r="O43" s="105"/>
      <c r="IV43"/>
    </row>
    <row r="44" spans="1:256" s="68" customFormat="1" ht="14.65" customHeight="1" x14ac:dyDescent="0.2">
      <c r="A44" s="75"/>
      <c r="B44" s="145" t="s">
        <v>101</v>
      </c>
      <c r="C44" s="145"/>
      <c r="D44" s="145"/>
      <c r="E44" s="70"/>
      <c r="F44" s="70"/>
      <c r="G44" s="70"/>
      <c r="H44" s="70"/>
      <c r="I44" s="70"/>
      <c r="J44" s="70"/>
      <c r="K44" s="105"/>
      <c r="L44" s="105"/>
      <c r="M44" s="105"/>
      <c r="N44" s="105"/>
      <c r="O44" s="105"/>
      <c r="IV44"/>
    </row>
    <row r="45" spans="1:256" x14ac:dyDescent="0.2">
      <c r="A45" s="75"/>
      <c r="B45" s="106"/>
      <c r="C45" s="75"/>
      <c r="D45" s="83"/>
      <c r="E45" s="70"/>
      <c r="F45" s="70"/>
      <c r="G45" s="70"/>
      <c r="H45" s="70"/>
      <c r="I45" s="70"/>
      <c r="J45" s="70"/>
      <c r="K45" s="70"/>
      <c r="L45" s="70"/>
      <c r="M45" s="70"/>
      <c r="N45" s="70"/>
      <c r="O45" s="70"/>
      <c r="P45" s="68"/>
      <c r="Q45" s="68"/>
      <c r="R45" s="68"/>
    </row>
    <row r="46" spans="1:256" x14ac:dyDescent="0.2">
      <c r="A46" s="75"/>
      <c r="B46" s="106"/>
      <c r="C46" s="75"/>
      <c r="D46" s="83"/>
      <c r="E46" s="70"/>
      <c r="F46" s="70"/>
      <c r="G46" s="70"/>
      <c r="H46" s="70"/>
      <c r="I46" s="70"/>
      <c r="J46" s="70"/>
      <c r="K46" s="70"/>
      <c r="L46" s="70"/>
      <c r="M46" s="70"/>
      <c r="N46" s="70"/>
      <c r="O46" s="70"/>
      <c r="P46" s="68"/>
      <c r="Q46" s="68"/>
      <c r="R46" s="68"/>
    </row>
    <row r="47" spans="1:256" x14ac:dyDescent="0.2">
      <c r="A47" s="75"/>
      <c r="B47" s="106"/>
      <c r="C47" s="75"/>
      <c r="D47" s="83"/>
      <c r="E47" s="70"/>
      <c r="F47" s="70"/>
      <c r="G47" s="70"/>
      <c r="H47" s="70"/>
      <c r="I47" s="70"/>
      <c r="J47" s="70"/>
      <c r="K47" s="70"/>
      <c r="L47" s="70"/>
      <c r="M47" s="70"/>
      <c r="N47" s="70"/>
      <c r="O47" s="70"/>
      <c r="P47" s="68"/>
      <c r="Q47" s="68"/>
      <c r="R47" s="68"/>
    </row>
    <row r="48" spans="1:256" x14ac:dyDescent="0.2">
      <c r="A48" s="75"/>
      <c r="B48" s="23" t="s">
        <v>10</v>
      </c>
      <c r="C48" s="107">
        <f>'BUVNIECIBAS KOPTAME'!C31</f>
        <v>0</v>
      </c>
      <c r="D48" s="24"/>
      <c r="E48" s="66"/>
      <c r="F48" s="83"/>
      <c r="G48" s="70"/>
      <c r="H48" s="70"/>
      <c r="I48" s="70"/>
      <c r="J48" s="70"/>
      <c r="K48" s="70"/>
      <c r="L48" s="70"/>
      <c r="M48" s="70"/>
      <c r="N48" s="70"/>
      <c r="O48" s="70"/>
      <c r="P48" s="68"/>
      <c r="Q48" s="68"/>
      <c r="R48" s="68"/>
    </row>
    <row r="49" spans="1:18" x14ac:dyDescent="0.2">
      <c r="A49" s="75"/>
      <c r="B49" s="25" t="s">
        <v>11</v>
      </c>
      <c r="C49" s="69"/>
      <c r="D49" s="70"/>
      <c r="E49" s="66"/>
      <c r="F49" s="70"/>
      <c r="G49" s="70"/>
      <c r="H49" s="70"/>
      <c r="I49" s="70"/>
      <c r="J49" s="70"/>
      <c r="K49" s="70"/>
      <c r="L49" s="70"/>
      <c r="M49" s="70"/>
      <c r="N49" s="70"/>
      <c r="O49" s="70"/>
      <c r="P49" s="68"/>
      <c r="Q49" s="68"/>
      <c r="R49" s="68"/>
    </row>
    <row r="50" spans="1:18" x14ac:dyDescent="0.2">
      <c r="A50" s="75"/>
      <c r="B50" s="25"/>
      <c r="C50" s="69"/>
      <c r="D50" s="70"/>
      <c r="E50" s="66"/>
      <c r="F50" s="70"/>
      <c r="G50" s="70"/>
      <c r="H50" s="70"/>
      <c r="I50" s="70"/>
      <c r="J50" s="70"/>
      <c r="K50" s="70"/>
      <c r="L50" s="70"/>
      <c r="M50" s="70"/>
      <c r="N50" s="70"/>
      <c r="O50" s="70"/>
      <c r="P50" s="68"/>
      <c r="Q50" s="68"/>
      <c r="R50" s="68"/>
    </row>
    <row r="51" spans="1:18" x14ac:dyDescent="0.2">
      <c r="B51" s="23" t="s">
        <v>12</v>
      </c>
    </row>
    <row r="52" spans="1:18" x14ac:dyDescent="0.2">
      <c r="B52" s="26" t="s">
        <v>13</v>
      </c>
    </row>
  </sheetData>
  <sheetProtection selectLockedCells="1" selectUnlockedCells="1"/>
  <mergeCells count="10">
    <mergeCell ref="B42:D42"/>
    <mergeCell ref="B43:D43"/>
    <mergeCell ref="B44:D44"/>
    <mergeCell ref="L11:O11"/>
    <mergeCell ref="A12:A13"/>
    <mergeCell ref="B12:B13"/>
    <mergeCell ref="C12:C13"/>
    <mergeCell ref="D12:D13"/>
    <mergeCell ref="E12:J12"/>
    <mergeCell ref="K12:O12"/>
  </mergeCells>
  <pageMargins left="0.7" right="0.7" top="0.75" bottom="0.75"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J46"/>
  <sheetViews>
    <sheetView showZeros="0" zoomScale="115" zoomScaleNormal="115" workbookViewId="0">
      <selection activeCell="E24" sqref="E24"/>
    </sheetView>
  </sheetViews>
  <sheetFormatPr defaultRowHeight="11.25" x14ac:dyDescent="0.2"/>
  <cols>
    <col min="1" max="1" width="5" style="27" customWidth="1"/>
    <col min="2" max="2" width="9.140625" style="27"/>
    <col min="3" max="3" width="37" style="28" customWidth="1"/>
    <col min="4" max="4" width="15.140625" style="29" customWidth="1"/>
    <col min="5" max="5" width="10.7109375" style="29" customWidth="1"/>
    <col min="6" max="6" width="13" style="29" customWidth="1"/>
    <col min="7" max="7" width="10.7109375" style="29" customWidth="1"/>
    <col min="8" max="8" width="10.7109375" style="27" customWidth="1"/>
    <col min="9" max="9" width="11.28515625" style="28" customWidth="1"/>
    <col min="10" max="16384" width="9.140625" style="28"/>
  </cols>
  <sheetData>
    <row r="1" spans="1:8" x14ac:dyDescent="0.2">
      <c r="G1" s="27"/>
    </row>
    <row r="2" spans="1:8" ht="18" x14ac:dyDescent="0.2">
      <c r="A2" s="30"/>
      <c r="B2" s="30"/>
      <c r="C2" s="131" t="s">
        <v>14</v>
      </c>
      <c r="D2" s="131"/>
      <c r="E2" s="131"/>
      <c r="F2" s="131"/>
      <c r="G2" s="131"/>
      <c r="H2" s="131"/>
    </row>
    <row r="3" spans="1:8" x14ac:dyDescent="0.2">
      <c r="A3" s="31"/>
      <c r="B3" s="31"/>
      <c r="C3" s="27"/>
      <c r="E3" s="27"/>
      <c r="F3" s="27"/>
    </row>
    <row r="4" spans="1:8" x14ac:dyDescent="0.2">
      <c r="A4" s="31"/>
      <c r="B4" s="31"/>
      <c r="C4" s="132"/>
      <c r="D4" s="132"/>
      <c r="E4" s="132"/>
      <c r="F4" s="132"/>
      <c r="G4" s="132"/>
      <c r="H4" s="132"/>
    </row>
    <row r="5" spans="1:8" x14ac:dyDescent="0.2">
      <c r="A5" s="31"/>
      <c r="B5" s="31"/>
      <c r="C5" s="27"/>
      <c r="E5" s="27"/>
      <c r="F5" s="27"/>
    </row>
    <row r="6" spans="1:8" ht="12.75" customHeight="1" x14ac:dyDescent="0.2">
      <c r="A6" s="133" t="s">
        <v>6</v>
      </c>
      <c r="B6" s="133"/>
      <c r="C6" s="33" t="s">
        <v>15</v>
      </c>
      <c r="D6" s="34"/>
      <c r="E6" s="32"/>
      <c r="F6" s="32"/>
      <c r="G6" s="34"/>
      <c r="H6" s="32"/>
    </row>
    <row r="7" spans="1:8" ht="12.75" customHeight="1" x14ac:dyDescent="0.2">
      <c r="A7" s="134" t="s">
        <v>16</v>
      </c>
      <c r="B7" s="134"/>
      <c r="C7" s="33" t="s">
        <v>15</v>
      </c>
      <c r="D7" s="33"/>
      <c r="E7" s="33"/>
      <c r="F7" s="12"/>
      <c r="G7" s="12"/>
      <c r="H7" s="12"/>
    </row>
    <row r="8" spans="1:8" ht="12.75" customHeight="1" x14ac:dyDescent="0.2">
      <c r="A8" s="134" t="s">
        <v>17</v>
      </c>
      <c r="B8" s="134"/>
      <c r="C8" s="12" t="s">
        <v>18</v>
      </c>
      <c r="D8" s="12"/>
      <c r="E8" s="12"/>
      <c r="F8" s="12"/>
      <c r="G8" s="12"/>
      <c r="H8" s="12"/>
    </row>
    <row r="9" spans="1:8" ht="12.75" customHeight="1" x14ac:dyDescent="0.2">
      <c r="A9" s="134" t="s">
        <v>4</v>
      </c>
      <c r="B9" s="134"/>
      <c r="C9" s="12"/>
      <c r="D9" s="12"/>
      <c r="E9" s="12"/>
      <c r="F9" s="12"/>
      <c r="G9" s="12"/>
      <c r="H9" s="12"/>
    </row>
    <row r="10" spans="1:8" x14ac:dyDescent="0.2">
      <c r="A10" s="35"/>
      <c r="B10" s="35"/>
      <c r="C10" s="35"/>
      <c r="D10" s="35"/>
      <c r="E10" s="35"/>
      <c r="F10" s="35"/>
      <c r="G10" s="35"/>
      <c r="H10" s="35"/>
    </row>
    <row r="11" spans="1:8" x14ac:dyDescent="0.2">
      <c r="A11" s="35"/>
      <c r="B11" s="35"/>
      <c r="C11" s="36" t="s">
        <v>19</v>
      </c>
      <c r="D11" s="37"/>
      <c r="E11" s="35"/>
      <c r="F11" s="35"/>
      <c r="G11" s="35"/>
      <c r="H11" s="35"/>
    </row>
    <row r="12" spans="1:8" x14ac:dyDescent="0.2">
      <c r="A12" s="35"/>
      <c r="B12" s="35"/>
      <c r="C12" s="36" t="s">
        <v>20</v>
      </c>
      <c r="D12" s="38"/>
      <c r="E12" s="35"/>
      <c r="F12" s="35"/>
      <c r="G12" s="35"/>
      <c r="H12" s="35"/>
    </row>
    <row r="13" spans="1:8" x14ac:dyDescent="0.2">
      <c r="A13" s="28"/>
      <c r="B13" s="28"/>
      <c r="C13" s="27"/>
      <c r="F13" s="39"/>
    </row>
    <row r="14" spans="1:8" ht="11.25" customHeight="1" x14ac:dyDescent="0.2">
      <c r="A14" s="135" t="s">
        <v>21</v>
      </c>
      <c r="B14" s="135" t="s">
        <v>22</v>
      </c>
      <c r="C14" s="135" t="s">
        <v>23</v>
      </c>
      <c r="D14" s="40"/>
      <c r="E14" s="136" t="s">
        <v>24</v>
      </c>
      <c r="F14" s="136"/>
      <c r="G14" s="136"/>
      <c r="H14" s="41"/>
    </row>
    <row r="15" spans="1:8" ht="11.25" customHeight="1" x14ac:dyDescent="0.2">
      <c r="A15" s="135"/>
      <c r="B15" s="135"/>
      <c r="C15" s="135"/>
      <c r="D15" s="137" t="s">
        <v>25</v>
      </c>
      <c r="E15" s="137" t="s">
        <v>26</v>
      </c>
      <c r="F15" s="137" t="s">
        <v>27</v>
      </c>
      <c r="G15" s="137" t="s">
        <v>28</v>
      </c>
      <c r="H15" s="42" t="s">
        <v>29</v>
      </c>
    </row>
    <row r="16" spans="1:8" ht="13.5" customHeight="1" x14ac:dyDescent="0.2">
      <c r="A16" s="135"/>
      <c r="B16" s="135"/>
      <c r="C16" s="135"/>
      <c r="D16" s="137"/>
      <c r="E16" s="137"/>
      <c r="F16" s="137"/>
      <c r="G16" s="137"/>
      <c r="H16" s="43" t="s">
        <v>30</v>
      </c>
    </row>
    <row r="17" spans="1:10" x14ac:dyDescent="0.2">
      <c r="A17" s="44" t="s">
        <v>31</v>
      </c>
      <c r="B17" s="45" t="s">
        <v>31</v>
      </c>
      <c r="C17" s="46" t="s">
        <v>32</v>
      </c>
      <c r="D17" s="47">
        <f>'1'!O31</f>
        <v>0</v>
      </c>
      <c r="E17" s="48">
        <f>'1'!L31</f>
        <v>0</v>
      </c>
      <c r="F17" s="48">
        <f>'1'!M31</f>
        <v>0</v>
      </c>
      <c r="G17" s="48">
        <f>'1'!N31</f>
        <v>0</v>
      </c>
      <c r="H17" s="49">
        <f>'1'!K31</f>
        <v>0</v>
      </c>
      <c r="I17" s="27"/>
      <c r="J17" s="27"/>
    </row>
    <row r="18" spans="1:10" x14ac:dyDescent="0.2">
      <c r="A18" s="44" t="s">
        <v>33</v>
      </c>
      <c r="B18" s="45" t="s">
        <v>33</v>
      </c>
      <c r="C18" s="46" t="s">
        <v>34</v>
      </c>
      <c r="D18" s="47">
        <f>'2'!O104</f>
        <v>0</v>
      </c>
      <c r="E18" s="48">
        <f>'2'!L104</f>
        <v>0</v>
      </c>
      <c r="F18" s="48">
        <f>'2'!M104</f>
        <v>0</v>
      </c>
      <c r="G18" s="48">
        <f>'2'!N104</f>
        <v>0</v>
      </c>
      <c r="H18" s="49">
        <f>'2'!K104</f>
        <v>0</v>
      </c>
      <c r="I18" s="27"/>
      <c r="J18" s="27"/>
    </row>
    <row r="19" spans="1:10" x14ac:dyDescent="0.2">
      <c r="A19" s="44" t="s">
        <v>35</v>
      </c>
      <c r="B19" s="45" t="s">
        <v>35</v>
      </c>
      <c r="C19" s="46" t="s">
        <v>36</v>
      </c>
      <c r="D19" s="47">
        <f>'3'!O43</f>
        <v>0</v>
      </c>
      <c r="E19" s="48">
        <f>'3'!L43</f>
        <v>0</v>
      </c>
      <c r="F19" s="48">
        <f>'3'!M43</f>
        <v>0</v>
      </c>
      <c r="G19" s="48">
        <f>'3'!N43</f>
        <v>0</v>
      </c>
      <c r="H19" s="49">
        <f>'3'!J43</f>
        <v>0</v>
      </c>
      <c r="I19" s="27"/>
      <c r="J19" s="27"/>
    </row>
    <row r="20" spans="1:10" x14ac:dyDescent="0.2">
      <c r="A20" s="44" t="s">
        <v>37</v>
      </c>
      <c r="B20" s="45" t="s">
        <v>37</v>
      </c>
      <c r="C20" s="46" t="s">
        <v>38</v>
      </c>
      <c r="D20" s="47">
        <f>'4'!O74</f>
        <v>0</v>
      </c>
      <c r="E20" s="48">
        <f>'4'!L74</f>
        <v>0</v>
      </c>
      <c r="F20" s="48">
        <f>'4'!M74</f>
        <v>0</v>
      </c>
      <c r="G20" s="48">
        <f>'4'!N74</f>
        <v>0</v>
      </c>
      <c r="H20" s="49">
        <f>'4'!K74</f>
        <v>0</v>
      </c>
      <c r="I20" s="27"/>
      <c r="J20" s="27"/>
    </row>
    <row r="21" spans="1:10" x14ac:dyDescent="0.2">
      <c r="A21" s="44" t="s">
        <v>39</v>
      </c>
      <c r="B21" s="45" t="s">
        <v>39</v>
      </c>
      <c r="C21" s="46" t="s">
        <v>40</v>
      </c>
      <c r="D21" s="47">
        <f>'5'!O22</f>
        <v>0</v>
      </c>
      <c r="E21" s="48">
        <f>'5'!L22</f>
        <v>0</v>
      </c>
      <c r="F21" s="48">
        <f>'5'!M22</f>
        <v>0</v>
      </c>
      <c r="G21" s="48">
        <f>'5'!N22</f>
        <v>0</v>
      </c>
      <c r="H21" s="49">
        <f>'5'!K22</f>
        <v>0</v>
      </c>
      <c r="I21" s="27"/>
      <c r="J21" s="27"/>
    </row>
    <row r="22" spans="1:10" x14ac:dyDescent="0.2">
      <c r="A22" s="44" t="s">
        <v>41</v>
      </c>
      <c r="B22" s="45" t="s">
        <v>41</v>
      </c>
      <c r="C22" s="46" t="s">
        <v>42</v>
      </c>
      <c r="D22" s="47">
        <f>'6'!O29</f>
        <v>0</v>
      </c>
      <c r="E22" s="48">
        <f>'6'!L29</f>
        <v>0</v>
      </c>
      <c r="F22" s="48">
        <f>'6'!M29</f>
        <v>0</v>
      </c>
      <c r="G22" s="48">
        <f>'6'!N29</f>
        <v>0</v>
      </c>
      <c r="H22" s="49">
        <f>'6'!K29</f>
        <v>0</v>
      </c>
      <c r="I22" s="27"/>
      <c r="J22" s="27"/>
    </row>
    <row r="23" spans="1:10" x14ac:dyDescent="0.2">
      <c r="A23" s="44" t="s">
        <v>43</v>
      </c>
      <c r="B23" s="45" t="s">
        <v>43</v>
      </c>
      <c r="C23" s="46" t="s">
        <v>44</v>
      </c>
      <c r="D23" s="47">
        <f>'7'!O39</f>
        <v>0</v>
      </c>
      <c r="E23" s="48">
        <f>'7'!L39</f>
        <v>0</v>
      </c>
      <c r="F23" s="48">
        <f>'7'!M39</f>
        <v>0</v>
      </c>
      <c r="G23" s="48">
        <f>'7'!N39</f>
        <v>0</v>
      </c>
      <c r="H23" s="49">
        <f>'7'!K39</f>
        <v>0</v>
      </c>
      <c r="I23" s="27"/>
      <c r="J23" s="27"/>
    </row>
    <row r="24" spans="1:10" x14ac:dyDescent="0.2">
      <c r="A24" s="44" t="s">
        <v>45</v>
      </c>
      <c r="B24" s="45" t="s">
        <v>45</v>
      </c>
      <c r="C24" s="46" t="s">
        <v>46</v>
      </c>
      <c r="D24" s="47"/>
      <c r="E24" s="48"/>
      <c r="F24" s="48"/>
      <c r="G24" s="48"/>
      <c r="H24" s="49"/>
      <c r="I24" s="27"/>
      <c r="J24" s="27"/>
    </row>
    <row r="25" spans="1:10" x14ac:dyDescent="0.2">
      <c r="A25" s="44" t="s">
        <v>47</v>
      </c>
      <c r="B25" s="45" t="s">
        <v>47</v>
      </c>
      <c r="C25" s="46" t="s">
        <v>48</v>
      </c>
      <c r="D25" s="47">
        <f>'8'!O37</f>
        <v>0</v>
      </c>
      <c r="E25" s="48">
        <f>'8'!L37</f>
        <v>0</v>
      </c>
      <c r="F25" s="48">
        <f>'8'!M37</f>
        <v>0</v>
      </c>
      <c r="G25" s="48">
        <f>'8'!N37</f>
        <v>0</v>
      </c>
      <c r="H25" s="49">
        <f>'8'!K37</f>
        <v>0</v>
      </c>
      <c r="I25" s="27"/>
      <c r="J25" s="27"/>
    </row>
    <row r="26" spans="1:10" x14ac:dyDescent="0.2">
      <c r="A26" s="44" t="s">
        <v>49</v>
      </c>
      <c r="B26" s="45" t="s">
        <v>49</v>
      </c>
      <c r="C26" s="46" t="s">
        <v>50</v>
      </c>
      <c r="D26" s="47">
        <f>'9'!O48</f>
        <v>0</v>
      </c>
      <c r="E26" s="48">
        <f>'9'!L48</f>
        <v>0</v>
      </c>
      <c r="F26" s="48">
        <f>'9'!M48</f>
        <v>0</v>
      </c>
      <c r="G26" s="48">
        <f>'9'!N48</f>
        <v>0</v>
      </c>
      <c r="H26" s="49">
        <f>'9'!K48</f>
        <v>0</v>
      </c>
      <c r="I26" s="27"/>
      <c r="J26" s="27"/>
    </row>
    <row r="27" spans="1:10" x14ac:dyDescent="0.2">
      <c r="A27" s="50"/>
      <c r="B27" s="51"/>
      <c r="C27" s="52" t="s">
        <v>51</v>
      </c>
      <c r="D27" s="53">
        <f>ROUND(SUM(D17:D26),2)</f>
        <v>0</v>
      </c>
      <c r="E27" s="53">
        <f>ROUND(SUM(E17:E26),2)</f>
        <v>0</v>
      </c>
      <c r="F27" s="53">
        <f>ROUND(SUM(F17:F26),2)</f>
        <v>0</v>
      </c>
      <c r="G27" s="53">
        <f>ROUND(SUM(G17:G26),2)</f>
        <v>0</v>
      </c>
      <c r="H27" s="54">
        <f>ROUND(SUM(H17:H26),2)</f>
        <v>0</v>
      </c>
    </row>
    <row r="28" spans="1:10" x14ac:dyDescent="0.2">
      <c r="A28" s="55"/>
      <c r="B28" s="55"/>
      <c r="C28" s="55" t="s">
        <v>52</v>
      </c>
      <c r="D28" s="56">
        <f>D27*0.1</f>
        <v>0</v>
      </c>
      <c r="E28" s="56"/>
      <c r="F28" s="56"/>
      <c r="G28" s="56"/>
      <c r="H28" s="56"/>
    </row>
    <row r="29" spans="1:10" x14ac:dyDescent="0.2">
      <c r="A29" s="55"/>
      <c r="B29" s="55"/>
      <c r="C29" s="57" t="s">
        <v>53</v>
      </c>
      <c r="D29" s="58">
        <f>D28*0.02</f>
        <v>0</v>
      </c>
      <c r="E29" s="56"/>
      <c r="F29" s="56"/>
      <c r="G29" s="56"/>
      <c r="H29" s="56"/>
    </row>
    <row r="30" spans="1:10" x14ac:dyDescent="0.2">
      <c r="A30" s="55"/>
      <c r="B30" s="55"/>
      <c r="C30" s="55" t="s">
        <v>54</v>
      </c>
      <c r="D30" s="56">
        <f>D27*0.08</f>
        <v>0</v>
      </c>
      <c r="E30" s="56"/>
      <c r="F30" s="56"/>
      <c r="G30" s="56"/>
      <c r="H30" s="56"/>
    </row>
    <row r="31" spans="1:10" x14ac:dyDescent="0.2">
      <c r="A31" s="55"/>
      <c r="B31" s="55"/>
      <c r="C31" s="59" t="s">
        <v>55</v>
      </c>
      <c r="D31" s="56">
        <f>E27*0.2359</f>
        <v>0</v>
      </c>
      <c r="E31" s="56"/>
      <c r="F31" s="56"/>
      <c r="G31" s="56"/>
      <c r="H31" s="56"/>
    </row>
    <row r="32" spans="1:10" x14ac:dyDescent="0.2">
      <c r="A32" s="55"/>
      <c r="B32" s="55"/>
      <c r="C32" s="59" t="s">
        <v>51</v>
      </c>
      <c r="D32" s="60">
        <f t="shared" ref="D32:D34" si="0">D26+D27+D29</f>
        <v>0</v>
      </c>
      <c r="E32" s="60"/>
      <c r="F32" s="60"/>
      <c r="G32" s="61"/>
      <c r="H32" s="62"/>
    </row>
    <row r="33" spans="1:8" x14ac:dyDescent="0.2">
      <c r="A33" s="55"/>
      <c r="B33" s="55"/>
      <c r="C33" s="59" t="s">
        <v>56</v>
      </c>
      <c r="D33" s="60">
        <f t="shared" si="0"/>
        <v>0</v>
      </c>
      <c r="E33" s="60"/>
      <c r="F33" s="60"/>
      <c r="G33" s="61"/>
      <c r="H33" s="62"/>
    </row>
    <row r="34" spans="1:8" x14ac:dyDescent="0.2">
      <c r="A34" s="55"/>
      <c r="B34" s="55"/>
      <c r="C34" s="59" t="s">
        <v>57</v>
      </c>
      <c r="D34" s="60">
        <f t="shared" si="0"/>
        <v>0</v>
      </c>
      <c r="E34" s="60"/>
      <c r="F34" s="60"/>
      <c r="G34" s="61"/>
      <c r="H34" s="62"/>
    </row>
    <row r="35" spans="1:8" x14ac:dyDescent="0.2">
      <c r="C35" s="63"/>
    </row>
    <row r="36" spans="1:8" x14ac:dyDescent="0.2">
      <c r="C36" s="63"/>
    </row>
    <row r="37" spans="1:8" x14ac:dyDescent="0.2">
      <c r="C37" s="23" t="s">
        <v>10</v>
      </c>
      <c r="D37" s="64">
        <f>'BUVNIECIBAS KOPTAME'!C31</f>
        <v>0</v>
      </c>
      <c r="E37" s="65"/>
      <c r="F37" s="24"/>
      <c r="G37" s="66"/>
      <c r="H37" s="67"/>
    </row>
    <row r="38" spans="1:8" x14ac:dyDescent="0.2">
      <c r="C38" s="25" t="s">
        <v>11</v>
      </c>
      <c r="D38" s="68"/>
      <c r="E38" s="69"/>
      <c r="F38" s="70"/>
      <c r="G38" s="66"/>
      <c r="H38" s="71"/>
    </row>
    <row r="39" spans="1:8" x14ac:dyDescent="0.2">
      <c r="C39" s="25"/>
      <c r="D39" s="68"/>
      <c r="E39" s="69"/>
      <c r="F39" s="70"/>
      <c r="G39" s="66"/>
      <c r="H39" s="71"/>
    </row>
    <row r="40" spans="1:8" x14ac:dyDescent="0.2">
      <c r="C40" s="23" t="s">
        <v>12</v>
      </c>
      <c r="D40" s="72"/>
      <c r="E40" s="72"/>
      <c r="F40" s="70"/>
      <c r="G40" s="66"/>
      <c r="H40" s="71"/>
    </row>
    <row r="41" spans="1:8" x14ac:dyDescent="0.2">
      <c r="C41" s="26" t="s">
        <v>13</v>
      </c>
      <c r="D41" s="68"/>
      <c r="E41" s="69"/>
      <c r="F41" s="70"/>
      <c r="G41" s="66"/>
      <c r="H41" s="71"/>
    </row>
    <row r="42" spans="1:8" ht="12.75" x14ac:dyDescent="0.2">
      <c r="C42"/>
      <c r="D42"/>
      <c r="E42"/>
      <c r="F42"/>
      <c r="G42"/>
      <c r="H42" s="67"/>
    </row>
    <row r="43" spans="1:8" ht="12.75" x14ac:dyDescent="0.2">
      <c r="C43"/>
      <c r="D43"/>
      <c r="E43"/>
      <c r="F43"/>
      <c r="G43"/>
    </row>
    <row r="45" spans="1:8" x14ac:dyDescent="0.2">
      <c r="C45" s="73"/>
      <c r="D45" s="66"/>
      <c r="E45" s="66"/>
      <c r="F45" s="66"/>
    </row>
    <row r="46" spans="1:8" x14ac:dyDescent="0.2">
      <c r="C46" s="74" t="e">
        <f>#REF!</f>
        <v>#REF!</v>
      </c>
    </row>
  </sheetData>
  <sheetProtection selectLockedCells="1" selectUnlockedCells="1"/>
  <mergeCells count="14">
    <mergeCell ref="A14:A16"/>
    <mergeCell ref="B14:B16"/>
    <mergeCell ref="C14:C16"/>
    <mergeCell ref="E14:G14"/>
    <mergeCell ref="D15:D16"/>
    <mergeCell ref="E15:E16"/>
    <mergeCell ref="F15:F16"/>
    <mergeCell ref="G15:G16"/>
    <mergeCell ref="C2:H2"/>
    <mergeCell ref="C4:H4"/>
    <mergeCell ref="A6:B6"/>
    <mergeCell ref="A7:B7"/>
    <mergeCell ref="A8:B8"/>
    <mergeCell ref="A9:B9"/>
  </mergeCells>
  <printOptions horizontalCentered="1"/>
  <pageMargins left="0.47986111111111113" right="0.19652777777777777" top="0.25972222222222224" bottom="0.24027777777777778" header="0.51180555555555551" footer="0.51180555555555551"/>
  <pageSetup paperSize="9" scale="90" firstPageNumber="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A1:IU43"/>
  <sheetViews>
    <sheetView showZeros="0" zoomScale="130" zoomScaleNormal="130" workbookViewId="0">
      <selection activeCell="K12" sqref="K12"/>
    </sheetView>
  </sheetViews>
  <sheetFormatPr defaultRowHeight="12.75" x14ac:dyDescent="0.2"/>
  <cols>
    <col min="1" max="1" width="5.42578125" style="75" customWidth="1"/>
    <col min="2" max="2" width="36.7109375" style="68" customWidth="1"/>
    <col min="3" max="3" width="8.140625" style="75" customWidth="1"/>
    <col min="4" max="4" width="7.5703125" style="70" customWidth="1"/>
    <col min="5" max="5" width="5.7109375" style="70" customWidth="1"/>
    <col min="6" max="6" width="8.7109375" style="70" customWidth="1"/>
    <col min="7" max="7" width="8.5703125" style="70" customWidth="1"/>
    <col min="8" max="8" width="12" style="70" customWidth="1"/>
    <col min="9" max="15" width="8.7109375" style="70" customWidth="1"/>
    <col min="16" max="255" width="9.140625" style="68"/>
  </cols>
  <sheetData>
    <row r="1" spans="1:15" x14ac:dyDescent="0.2">
      <c r="B1" s="76" t="s">
        <v>58</v>
      </c>
      <c r="D1" s="75"/>
      <c r="E1" s="76"/>
      <c r="F1" s="76"/>
      <c r="G1" s="76"/>
      <c r="H1" s="76"/>
      <c r="I1" s="76"/>
      <c r="J1" s="76"/>
      <c r="K1" s="76"/>
      <c r="L1" s="76"/>
      <c r="M1" s="76"/>
    </row>
    <row r="2" spans="1:15" x14ac:dyDescent="0.2">
      <c r="B2" s="76" t="str">
        <f>KOPSAVILKUMS_1!C17</f>
        <v>Būvlaukuma sagatavošana</v>
      </c>
      <c r="D2" s="75"/>
      <c r="E2" s="76"/>
      <c r="F2" s="76"/>
      <c r="G2" s="76"/>
      <c r="H2" s="76"/>
      <c r="I2" s="76"/>
      <c r="J2" s="76"/>
      <c r="K2" s="76"/>
      <c r="L2" s="76"/>
      <c r="M2" s="76"/>
    </row>
    <row r="3" spans="1:15" x14ac:dyDescent="0.2">
      <c r="B3" s="76"/>
    </row>
    <row r="4" spans="1:15" x14ac:dyDescent="0.2">
      <c r="A4" s="77"/>
      <c r="B4" s="77"/>
      <c r="C4" s="78"/>
      <c r="D4" s="78"/>
      <c r="E4" s="77"/>
      <c r="F4" s="77"/>
      <c r="G4" s="77"/>
      <c r="H4" s="77"/>
      <c r="I4" s="77"/>
      <c r="J4" s="77"/>
      <c r="K4" s="77"/>
      <c r="L4" s="77"/>
      <c r="M4" s="76"/>
    </row>
    <row r="5" spans="1:15" x14ac:dyDescent="0.2">
      <c r="A5" s="77" t="str">
        <f>KOPSAVILKUMS_1!A6</f>
        <v>Objekta nosaukums</v>
      </c>
      <c r="B5" s="77"/>
      <c r="C5" s="77" t="str">
        <f>KOPSAVILKUMS_1!C6</f>
        <v>DAUDZDZĪVOKĻU DZĪVOJAMĀS ĒKAS ATJAUNOŠANA ENERGOEFEKTIVITĀTES UZLABOŠANAI</v>
      </c>
      <c r="D5" s="78"/>
      <c r="E5" s="77"/>
      <c r="F5" s="77"/>
      <c r="G5" s="77"/>
      <c r="H5" s="77"/>
      <c r="I5" s="77"/>
      <c r="J5" s="77"/>
      <c r="K5" s="77"/>
      <c r="L5" s="77"/>
      <c r="M5" s="76"/>
    </row>
    <row r="6" spans="1:15" x14ac:dyDescent="0.2">
      <c r="A6" s="77" t="str">
        <f>KOPSAVILKUMS_1!A7</f>
        <v>Būves nosaukums</v>
      </c>
      <c r="B6" s="77"/>
      <c r="C6" s="77" t="str">
        <f>KOPSAVILKUMS_1!C7</f>
        <v>DAUDZDZĪVOKĻU DZĪVOJAMĀS ĒKAS ATJAUNOŠANA ENERGOEFEKTIVITĀTES UZLABOŠANAI</v>
      </c>
      <c r="D6" s="78"/>
      <c r="E6" s="77"/>
      <c r="F6" s="77"/>
      <c r="G6" s="77"/>
      <c r="H6" s="77"/>
      <c r="I6" s="77"/>
      <c r="J6" s="77"/>
      <c r="K6" s="77"/>
      <c r="L6" s="77"/>
      <c r="M6" s="76"/>
    </row>
    <row r="7" spans="1:15" x14ac:dyDescent="0.2">
      <c r="A7" s="79" t="str">
        <f>KOPSAVILKUMS_1!A8</f>
        <v>Objekta adrese</v>
      </c>
      <c r="B7" s="79"/>
      <c r="C7" s="79" t="str">
        <f>KOPSAVILKUMS_1!C8</f>
        <v>LIEPĀJĀ, DARZA IELĀ 3</v>
      </c>
      <c r="D7" s="80"/>
      <c r="E7" s="79"/>
      <c r="F7" s="79"/>
      <c r="G7" s="79"/>
      <c r="H7" s="79"/>
      <c r="I7" s="79"/>
      <c r="J7" s="79"/>
      <c r="K7" s="79"/>
      <c r="L7" s="79"/>
      <c r="M7" s="76"/>
    </row>
    <row r="8" spans="1:15" x14ac:dyDescent="0.2">
      <c r="A8" s="79" t="str">
        <f>KOPSAVILKUMS_1!A9</f>
        <v>Pasūtījuma Nr.</v>
      </c>
      <c r="B8" s="79"/>
      <c r="C8" s="79">
        <f>KOPSAVILKUMS_1!C9</f>
        <v>0</v>
      </c>
      <c r="D8" s="80"/>
      <c r="E8" s="79"/>
      <c r="F8" s="79"/>
      <c r="G8" s="79"/>
      <c r="H8" s="79"/>
      <c r="I8" s="79"/>
      <c r="J8" s="79"/>
      <c r="K8" s="79"/>
      <c r="L8" s="79"/>
      <c r="M8" s="76"/>
    </row>
    <row r="9" spans="1:15" x14ac:dyDescent="0.2">
      <c r="A9" s="72"/>
      <c r="B9" s="76"/>
      <c r="D9" s="75"/>
      <c r="E9" s="76"/>
      <c r="F9" s="76"/>
      <c r="G9" s="76"/>
      <c r="H9" s="76"/>
      <c r="I9" s="76"/>
      <c r="J9" s="76"/>
      <c r="K9" s="76"/>
      <c r="L9" s="76"/>
      <c r="M9" s="76"/>
    </row>
    <row r="10" spans="1:15" x14ac:dyDescent="0.2">
      <c r="A10" s="81" t="s">
        <v>59</v>
      </c>
      <c r="B10" s="81"/>
      <c r="C10" s="81"/>
      <c r="D10" s="75"/>
      <c r="E10" s="76"/>
      <c r="F10" s="76"/>
      <c r="G10" s="76"/>
      <c r="H10" s="76"/>
      <c r="I10" s="76"/>
      <c r="J10" s="76"/>
      <c r="K10" s="76"/>
      <c r="L10" s="73" t="s">
        <v>60</v>
      </c>
      <c r="M10" s="82"/>
      <c r="N10" s="83" t="s">
        <v>61</v>
      </c>
    </row>
    <row r="11" spans="1:15" x14ac:dyDescent="0.2">
      <c r="A11" s="64"/>
      <c r="B11" s="84"/>
      <c r="C11" s="84"/>
      <c r="D11" s="84"/>
      <c r="E11" s="84"/>
      <c r="F11" s="85"/>
      <c r="G11" s="85"/>
      <c r="H11" s="85"/>
      <c r="I11" s="86"/>
      <c r="J11" s="86"/>
      <c r="K11" s="87"/>
      <c r="L11" s="138"/>
      <c r="M11" s="138"/>
      <c r="N11" s="138"/>
      <c r="O11" s="138"/>
    </row>
    <row r="12" spans="1:15" ht="11.25" customHeight="1" x14ac:dyDescent="0.2">
      <c r="A12" s="139" t="s">
        <v>62</v>
      </c>
      <c r="B12" s="140" t="s">
        <v>63</v>
      </c>
      <c r="C12" s="141" t="s">
        <v>64</v>
      </c>
      <c r="D12" s="142" t="s">
        <v>65</v>
      </c>
      <c r="E12" s="143" t="s">
        <v>66</v>
      </c>
      <c r="F12" s="143"/>
      <c r="G12" s="143"/>
      <c r="H12" s="143"/>
      <c r="I12" s="143"/>
      <c r="J12" s="143"/>
      <c r="K12" s="143" t="s">
        <v>67</v>
      </c>
      <c r="L12" s="143"/>
      <c r="M12" s="143"/>
      <c r="N12" s="143"/>
      <c r="O12" s="143"/>
    </row>
    <row r="13" spans="1:15" ht="41.85" customHeight="1" x14ac:dyDescent="0.2">
      <c r="A13" s="139"/>
      <c r="B13" s="140"/>
      <c r="C13" s="141"/>
      <c r="D13" s="141"/>
      <c r="E13" s="90" t="s">
        <v>68</v>
      </c>
      <c r="F13" s="90" t="s">
        <v>69</v>
      </c>
      <c r="G13" s="90" t="s">
        <v>70</v>
      </c>
      <c r="H13" s="90" t="s">
        <v>27</v>
      </c>
      <c r="I13" s="90" t="s">
        <v>71</v>
      </c>
      <c r="J13" s="90" t="s">
        <v>72</v>
      </c>
      <c r="K13" s="90" t="s">
        <v>73</v>
      </c>
      <c r="L13" s="90" t="s">
        <v>70</v>
      </c>
      <c r="M13" s="90" t="s">
        <v>74</v>
      </c>
      <c r="N13" s="90" t="s">
        <v>28</v>
      </c>
      <c r="O13" s="90" t="s">
        <v>75</v>
      </c>
    </row>
    <row r="14" spans="1:15" ht="12" customHeight="1" x14ac:dyDescent="0.2">
      <c r="A14" s="88"/>
      <c r="B14" s="91"/>
      <c r="C14" s="88"/>
      <c r="D14" s="89"/>
      <c r="E14" s="92"/>
      <c r="F14" s="92"/>
      <c r="G14" s="92"/>
      <c r="H14" s="92"/>
      <c r="I14" s="92"/>
      <c r="J14" s="92"/>
      <c r="K14" s="92"/>
      <c r="L14" s="92"/>
      <c r="M14" s="92"/>
      <c r="N14" s="92"/>
      <c r="O14" s="92"/>
    </row>
    <row r="15" spans="1:15" ht="19.5" x14ac:dyDescent="0.2">
      <c r="A15" s="88">
        <v>1</v>
      </c>
      <c r="B15" s="93" t="s">
        <v>76</v>
      </c>
      <c r="C15" s="88" t="s">
        <v>77</v>
      </c>
      <c r="D15" s="94">
        <v>200</v>
      </c>
      <c r="E15" s="95"/>
      <c r="F15" s="95"/>
      <c r="G15" s="95"/>
      <c r="H15" s="95"/>
      <c r="I15" s="95"/>
      <c r="J15" s="94">
        <f t="shared" ref="J15:J30" si="0">I15+H15+G15</f>
        <v>0</v>
      </c>
      <c r="K15" s="96">
        <f t="shared" ref="K15:K30" si="1">ROUND(D15*E15,2)</f>
        <v>0</v>
      </c>
      <c r="L15" s="94">
        <f t="shared" ref="L15:L30" si="2">ROUND(D15*G15,2)</f>
        <v>0</v>
      </c>
      <c r="M15" s="94">
        <f t="shared" ref="M15:M30" si="3">ROUND(D15*H15,2)</f>
        <v>0</v>
      </c>
      <c r="N15" s="94">
        <f t="shared" ref="N15:N30" si="4">ROUND(D15*I15,2)</f>
        <v>0</v>
      </c>
      <c r="O15" s="97">
        <f t="shared" ref="O15:O30" si="5">L15+M15+N15</f>
        <v>0</v>
      </c>
    </row>
    <row r="16" spans="1:15" x14ac:dyDescent="0.2">
      <c r="A16" s="88">
        <v>2</v>
      </c>
      <c r="B16" s="93" t="s">
        <v>78</v>
      </c>
      <c r="C16" s="88" t="s">
        <v>79</v>
      </c>
      <c r="D16" s="94">
        <v>1</v>
      </c>
      <c r="E16" s="95"/>
      <c r="F16" s="95"/>
      <c r="G16" s="95"/>
      <c r="H16" s="95"/>
      <c r="I16" s="95"/>
      <c r="J16" s="94">
        <f t="shared" si="0"/>
        <v>0</v>
      </c>
      <c r="K16" s="96">
        <f t="shared" si="1"/>
        <v>0</v>
      </c>
      <c r="L16" s="94">
        <f t="shared" si="2"/>
        <v>0</v>
      </c>
      <c r="M16" s="94">
        <f t="shared" si="3"/>
        <v>0</v>
      </c>
      <c r="N16" s="94">
        <f t="shared" si="4"/>
        <v>0</v>
      </c>
      <c r="O16" s="97">
        <f t="shared" si="5"/>
        <v>0</v>
      </c>
    </row>
    <row r="17" spans="1:15" x14ac:dyDescent="0.2">
      <c r="A17" s="88">
        <v>3</v>
      </c>
      <c r="B17" s="93" t="s">
        <v>80</v>
      </c>
      <c r="C17" s="88" t="s">
        <v>81</v>
      </c>
      <c r="D17" s="94">
        <v>1</v>
      </c>
      <c r="E17" s="95"/>
      <c r="F17" s="95"/>
      <c r="G17" s="95"/>
      <c r="H17" s="95"/>
      <c r="I17" s="95"/>
      <c r="J17" s="94">
        <f t="shared" si="0"/>
        <v>0</v>
      </c>
      <c r="K17" s="96">
        <f t="shared" si="1"/>
        <v>0</v>
      </c>
      <c r="L17" s="94">
        <f t="shared" si="2"/>
        <v>0</v>
      </c>
      <c r="M17" s="94">
        <f t="shared" si="3"/>
        <v>0</v>
      </c>
      <c r="N17" s="94">
        <f t="shared" si="4"/>
        <v>0</v>
      </c>
      <c r="O17" s="97">
        <f t="shared" si="5"/>
        <v>0</v>
      </c>
    </row>
    <row r="18" spans="1:15" x14ac:dyDescent="0.2">
      <c r="A18" s="88">
        <v>4</v>
      </c>
      <c r="B18" s="93" t="s">
        <v>82</v>
      </c>
      <c r="C18" s="88" t="s">
        <v>79</v>
      </c>
      <c r="D18" s="94">
        <v>2</v>
      </c>
      <c r="E18" s="95"/>
      <c r="F18" s="95"/>
      <c r="G18" s="95"/>
      <c r="H18" s="95"/>
      <c r="I18" s="95"/>
      <c r="J18" s="94">
        <f t="shared" si="0"/>
        <v>0</v>
      </c>
      <c r="K18" s="96">
        <f t="shared" si="1"/>
        <v>0</v>
      </c>
      <c r="L18" s="94">
        <f t="shared" si="2"/>
        <v>0</v>
      </c>
      <c r="M18" s="94">
        <f t="shared" si="3"/>
        <v>0</v>
      </c>
      <c r="N18" s="94">
        <f t="shared" si="4"/>
        <v>0</v>
      </c>
      <c r="O18" s="97">
        <f t="shared" si="5"/>
        <v>0</v>
      </c>
    </row>
    <row r="19" spans="1:15" x14ac:dyDescent="0.2">
      <c r="A19" s="88">
        <v>5</v>
      </c>
      <c r="B19" s="93" t="s">
        <v>83</v>
      </c>
      <c r="C19" s="88" t="s">
        <v>79</v>
      </c>
      <c r="D19" s="94">
        <v>1</v>
      </c>
      <c r="E19" s="95"/>
      <c r="F19" s="95"/>
      <c r="G19" s="95"/>
      <c r="H19" s="95"/>
      <c r="I19" s="95"/>
      <c r="J19" s="94">
        <f t="shared" si="0"/>
        <v>0</v>
      </c>
      <c r="K19" s="96">
        <f t="shared" si="1"/>
        <v>0</v>
      </c>
      <c r="L19" s="94">
        <f t="shared" si="2"/>
        <v>0</v>
      </c>
      <c r="M19" s="94">
        <f t="shared" si="3"/>
        <v>0</v>
      </c>
      <c r="N19" s="94">
        <f t="shared" si="4"/>
        <v>0</v>
      </c>
      <c r="O19" s="97">
        <f t="shared" si="5"/>
        <v>0</v>
      </c>
    </row>
    <row r="20" spans="1:15" x14ac:dyDescent="0.2">
      <c r="A20" s="88">
        <v>6</v>
      </c>
      <c r="B20" s="93" t="s">
        <v>84</v>
      </c>
      <c r="C20" s="88" t="s">
        <v>79</v>
      </c>
      <c r="D20" s="94">
        <v>1</v>
      </c>
      <c r="E20" s="95"/>
      <c r="F20" s="95"/>
      <c r="G20" s="95"/>
      <c r="H20" s="95"/>
      <c r="I20" s="95"/>
      <c r="J20" s="94">
        <f t="shared" si="0"/>
        <v>0</v>
      </c>
      <c r="K20" s="96">
        <f t="shared" si="1"/>
        <v>0</v>
      </c>
      <c r="L20" s="94">
        <f t="shared" si="2"/>
        <v>0</v>
      </c>
      <c r="M20" s="94">
        <f t="shared" si="3"/>
        <v>0</v>
      </c>
      <c r="N20" s="94">
        <f t="shared" si="4"/>
        <v>0</v>
      </c>
      <c r="O20" s="97">
        <f t="shared" si="5"/>
        <v>0</v>
      </c>
    </row>
    <row r="21" spans="1:15" ht="19.5" x14ac:dyDescent="0.2">
      <c r="A21" s="88">
        <v>7</v>
      </c>
      <c r="B21" s="93" t="s">
        <v>85</v>
      </c>
      <c r="C21" s="88" t="s">
        <v>81</v>
      </c>
      <c r="D21" s="94">
        <v>1</v>
      </c>
      <c r="E21" s="95"/>
      <c r="F21" s="95"/>
      <c r="G21" s="95"/>
      <c r="H21" s="95"/>
      <c r="I21" s="95"/>
      <c r="J21" s="94">
        <f t="shared" si="0"/>
        <v>0</v>
      </c>
      <c r="K21" s="96">
        <f t="shared" si="1"/>
        <v>0</v>
      </c>
      <c r="L21" s="94">
        <f t="shared" si="2"/>
        <v>0</v>
      </c>
      <c r="M21" s="94">
        <f t="shared" si="3"/>
        <v>0</v>
      </c>
      <c r="N21" s="94">
        <f t="shared" si="4"/>
        <v>0</v>
      </c>
      <c r="O21" s="97">
        <f t="shared" si="5"/>
        <v>0</v>
      </c>
    </row>
    <row r="22" spans="1:15" x14ac:dyDescent="0.2">
      <c r="A22" s="88">
        <v>8</v>
      </c>
      <c r="B22" s="93" t="s">
        <v>86</v>
      </c>
      <c r="C22" s="88" t="s">
        <v>79</v>
      </c>
      <c r="D22" s="94">
        <v>2</v>
      </c>
      <c r="E22" s="95"/>
      <c r="F22" s="95"/>
      <c r="G22" s="95"/>
      <c r="H22" s="95"/>
      <c r="I22" s="95"/>
      <c r="J22" s="94">
        <f t="shared" si="0"/>
        <v>0</v>
      </c>
      <c r="K22" s="96">
        <f t="shared" si="1"/>
        <v>0</v>
      </c>
      <c r="L22" s="94">
        <f t="shared" si="2"/>
        <v>0</v>
      </c>
      <c r="M22" s="94">
        <f t="shared" si="3"/>
        <v>0</v>
      </c>
      <c r="N22" s="94">
        <f t="shared" si="4"/>
        <v>0</v>
      </c>
      <c r="O22" s="97">
        <f t="shared" si="5"/>
        <v>0</v>
      </c>
    </row>
    <row r="23" spans="1:15" x14ac:dyDescent="0.2">
      <c r="A23" s="88">
        <v>9</v>
      </c>
      <c r="B23" s="93" t="s">
        <v>87</v>
      </c>
      <c r="C23" s="88" t="s">
        <v>79</v>
      </c>
      <c r="D23" s="94">
        <v>1</v>
      </c>
      <c r="E23" s="95"/>
      <c r="F23" s="95"/>
      <c r="G23" s="95"/>
      <c r="H23" s="95"/>
      <c r="I23" s="95"/>
      <c r="J23" s="94">
        <f t="shared" si="0"/>
        <v>0</v>
      </c>
      <c r="K23" s="96">
        <f t="shared" si="1"/>
        <v>0</v>
      </c>
      <c r="L23" s="94">
        <f t="shared" si="2"/>
        <v>0</v>
      </c>
      <c r="M23" s="94">
        <f t="shared" si="3"/>
        <v>0</v>
      </c>
      <c r="N23" s="94">
        <f t="shared" si="4"/>
        <v>0</v>
      </c>
      <c r="O23" s="97">
        <f t="shared" si="5"/>
        <v>0</v>
      </c>
    </row>
    <row r="24" spans="1:15" ht="12.75" customHeight="1" x14ac:dyDescent="0.2">
      <c r="A24" s="88">
        <v>10</v>
      </c>
      <c r="B24" s="93" t="s">
        <v>88</v>
      </c>
      <c r="C24" s="88" t="s">
        <v>89</v>
      </c>
      <c r="D24" s="94">
        <v>2835</v>
      </c>
      <c r="E24" s="95"/>
      <c r="F24" s="95"/>
      <c r="G24" s="95"/>
      <c r="H24" s="95"/>
      <c r="I24" s="95"/>
      <c r="J24" s="94">
        <f t="shared" si="0"/>
        <v>0</v>
      </c>
      <c r="K24" s="96">
        <f t="shared" si="1"/>
        <v>0</v>
      </c>
      <c r="L24" s="94">
        <f t="shared" si="2"/>
        <v>0</v>
      </c>
      <c r="M24" s="94">
        <f t="shared" si="3"/>
        <v>0</v>
      </c>
      <c r="N24" s="94">
        <f t="shared" si="4"/>
        <v>0</v>
      </c>
      <c r="O24" s="97">
        <f t="shared" si="5"/>
        <v>0</v>
      </c>
    </row>
    <row r="25" spans="1:15" x14ac:dyDescent="0.2">
      <c r="A25" s="88">
        <v>11</v>
      </c>
      <c r="B25" s="93" t="s">
        <v>90</v>
      </c>
      <c r="C25" s="88" t="s">
        <v>89</v>
      </c>
      <c r="D25" s="94">
        <v>2835</v>
      </c>
      <c r="E25" s="95"/>
      <c r="F25" s="95"/>
      <c r="G25" s="95"/>
      <c r="H25" s="95"/>
      <c r="I25" s="95"/>
      <c r="J25" s="94">
        <f t="shared" si="0"/>
        <v>0</v>
      </c>
      <c r="K25" s="96">
        <f t="shared" si="1"/>
        <v>0</v>
      </c>
      <c r="L25" s="94">
        <f t="shared" si="2"/>
        <v>0</v>
      </c>
      <c r="M25" s="94">
        <f t="shared" si="3"/>
        <v>0</v>
      </c>
      <c r="N25" s="94">
        <f t="shared" si="4"/>
        <v>0</v>
      </c>
      <c r="O25" s="97">
        <f t="shared" si="5"/>
        <v>0</v>
      </c>
    </row>
    <row r="26" spans="1:15" x14ac:dyDescent="0.2">
      <c r="A26" s="88">
        <v>12</v>
      </c>
      <c r="B26" s="93" t="s">
        <v>91</v>
      </c>
      <c r="C26" s="88" t="s">
        <v>77</v>
      </c>
      <c r="D26" s="94">
        <v>8</v>
      </c>
      <c r="E26" s="95"/>
      <c r="F26" s="95"/>
      <c r="G26" s="95"/>
      <c r="H26" s="95"/>
      <c r="I26" s="95"/>
      <c r="J26" s="94">
        <f t="shared" si="0"/>
        <v>0</v>
      </c>
      <c r="K26" s="96">
        <f t="shared" si="1"/>
        <v>0</v>
      </c>
      <c r="L26" s="94">
        <f t="shared" si="2"/>
        <v>0</v>
      </c>
      <c r="M26" s="94">
        <f t="shared" si="3"/>
        <v>0</v>
      </c>
      <c r="N26" s="94">
        <f t="shared" si="4"/>
        <v>0</v>
      </c>
      <c r="O26" s="97">
        <f t="shared" si="5"/>
        <v>0</v>
      </c>
    </row>
    <row r="27" spans="1:15" x14ac:dyDescent="0.2">
      <c r="A27" s="88">
        <v>11</v>
      </c>
      <c r="B27" s="93" t="s">
        <v>92</v>
      </c>
      <c r="C27" s="88" t="s">
        <v>79</v>
      </c>
      <c r="D27" s="94">
        <v>1</v>
      </c>
      <c r="E27" s="95"/>
      <c r="F27" s="95"/>
      <c r="G27" s="95"/>
      <c r="H27" s="95"/>
      <c r="I27" s="95"/>
      <c r="J27" s="94">
        <f t="shared" si="0"/>
        <v>0</v>
      </c>
      <c r="K27" s="96">
        <f t="shared" si="1"/>
        <v>0</v>
      </c>
      <c r="L27" s="94">
        <f t="shared" si="2"/>
        <v>0</v>
      </c>
      <c r="M27" s="94">
        <f t="shared" si="3"/>
        <v>0</v>
      </c>
      <c r="N27" s="94">
        <f t="shared" si="4"/>
        <v>0</v>
      </c>
      <c r="O27" s="97">
        <f t="shared" si="5"/>
        <v>0</v>
      </c>
    </row>
    <row r="28" spans="1:15" x14ac:dyDescent="0.2">
      <c r="A28" s="88">
        <v>12</v>
      </c>
      <c r="B28" s="93" t="s">
        <v>93</v>
      </c>
      <c r="C28" s="88" t="s">
        <v>79</v>
      </c>
      <c r="D28" s="94">
        <v>1</v>
      </c>
      <c r="E28" s="95"/>
      <c r="F28" s="95"/>
      <c r="G28" s="95"/>
      <c r="H28" s="95"/>
      <c r="I28" s="95"/>
      <c r="J28" s="94">
        <f t="shared" si="0"/>
        <v>0</v>
      </c>
      <c r="K28" s="96">
        <f t="shared" si="1"/>
        <v>0</v>
      </c>
      <c r="L28" s="94">
        <f t="shared" si="2"/>
        <v>0</v>
      </c>
      <c r="M28" s="94">
        <f t="shared" si="3"/>
        <v>0</v>
      </c>
      <c r="N28" s="94">
        <f t="shared" si="4"/>
        <v>0</v>
      </c>
      <c r="O28" s="97">
        <f t="shared" si="5"/>
        <v>0</v>
      </c>
    </row>
    <row r="29" spans="1:15" x14ac:dyDescent="0.2">
      <c r="A29" s="88">
        <v>13</v>
      </c>
      <c r="B29" s="93" t="s">
        <v>94</v>
      </c>
      <c r="C29" s="88" t="s">
        <v>79</v>
      </c>
      <c r="D29" s="94">
        <v>4</v>
      </c>
      <c r="E29" s="95"/>
      <c r="F29" s="95"/>
      <c r="G29" s="95"/>
      <c r="H29" s="95"/>
      <c r="I29" s="95"/>
      <c r="J29" s="94">
        <f t="shared" si="0"/>
        <v>0</v>
      </c>
      <c r="K29" s="96">
        <f t="shared" si="1"/>
        <v>0</v>
      </c>
      <c r="L29" s="94">
        <f t="shared" si="2"/>
        <v>0</v>
      </c>
      <c r="M29" s="94">
        <f t="shared" si="3"/>
        <v>0</v>
      </c>
      <c r="N29" s="94">
        <f t="shared" si="4"/>
        <v>0</v>
      </c>
      <c r="O29" s="97">
        <f t="shared" si="5"/>
        <v>0</v>
      </c>
    </row>
    <row r="30" spans="1:15" x14ac:dyDescent="0.2">
      <c r="A30" s="88">
        <v>14</v>
      </c>
      <c r="B30" s="93" t="s">
        <v>95</v>
      </c>
      <c r="C30" s="88" t="s">
        <v>96</v>
      </c>
      <c r="D30" s="94">
        <v>5</v>
      </c>
      <c r="E30" s="95"/>
      <c r="F30" s="95"/>
      <c r="G30" s="95"/>
      <c r="H30" s="95"/>
      <c r="I30" s="95"/>
      <c r="J30" s="94">
        <f t="shared" si="0"/>
        <v>0</v>
      </c>
      <c r="K30" s="96">
        <f t="shared" si="1"/>
        <v>0</v>
      </c>
      <c r="L30" s="94">
        <f t="shared" si="2"/>
        <v>0</v>
      </c>
      <c r="M30" s="94">
        <f t="shared" si="3"/>
        <v>0</v>
      </c>
      <c r="N30" s="94">
        <f t="shared" si="4"/>
        <v>0</v>
      </c>
      <c r="O30" s="97">
        <f t="shared" si="5"/>
        <v>0</v>
      </c>
    </row>
    <row r="31" spans="1:15" ht="14.65" customHeight="1" x14ac:dyDescent="0.2">
      <c r="A31" s="84"/>
      <c r="B31" s="144" t="s">
        <v>97</v>
      </c>
      <c r="C31" s="144"/>
      <c r="D31" s="144"/>
      <c r="E31" s="98"/>
      <c r="F31" s="99"/>
      <c r="G31" s="100"/>
      <c r="H31" s="101"/>
      <c r="I31" s="101"/>
      <c r="J31" s="101"/>
      <c r="K31" s="102">
        <v>0</v>
      </c>
      <c r="L31" s="103">
        <v>0</v>
      </c>
      <c r="M31" s="103">
        <v>0</v>
      </c>
      <c r="N31" s="103">
        <v>0</v>
      </c>
      <c r="O31" s="104">
        <v>0</v>
      </c>
    </row>
    <row r="32" spans="1:15" ht="14.65" customHeight="1" x14ac:dyDescent="0.2">
      <c r="B32" s="144" t="s">
        <v>98</v>
      </c>
      <c r="C32" s="144"/>
      <c r="D32" s="144"/>
      <c r="E32" s="70" t="s">
        <v>99</v>
      </c>
      <c r="F32" s="70" t="s">
        <v>100</v>
      </c>
      <c r="K32" s="105"/>
      <c r="L32" s="105"/>
      <c r="M32" s="105"/>
      <c r="N32" s="105"/>
      <c r="O32" s="105"/>
    </row>
    <row r="33" spans="2:15" ht="14.65" customHeight="1" x14ac:dyDescent="0.2">
      <c r="B33" s="145" t="s">
        <v>101</v>
      </c>
      <c r="C33" s="145"/>
      <c r="D33" s="145"/>
      <c r="K33" s="105"/>
      <c r="L33" s="105"/>
      <c r="M33" s="105"/>
      <c r="N33" s="105"/>
      <c r="O33" s="105"/>
    </row>
    <row r="34" spans="2:15" x14ac:dyDescent="0.2">
      <c r="B34" s="106"/>
      <c r="D34" s="83"/>
    </row>
    <row r="35" spans="2:15" x14ac:dyDescent="0.2">
      <c r="B35" s="23" t="s">
        <v>10</v>
      </c>
      <c r="C35" s="107">
        <f>'BUVNIECIBAS KOPTAME'!C31</f>
        <v>0</v>
      </c>
      <c r="D35" s="24"/>
      <c r="E35" s="66"/>
      <c r="F35" s="83"/>
    </row>
    <row r="36" spans="2:15" x14ac:dyDescent="0.2">
      <c r="B36" s="25" t="s">
        <v>11</v>
      </c>
      <c r="C36" s="69"/>
      <c r="E36" s="66"/>
    </row>
    <row r="37" spans="2:15" x14ac:dyDescent="0.2">
      <c r="B37" s="25"/>
      <c r="C37" s="69"/>
      <c r="E37" s="66"/>
    </row>
    <row r="38" spans="2:15" x14ac:dyDescent="0.2">
      <c r="B38" s="23" t="s">
        <v>12</v>
      </c>
      <c r="C38" s="81"/>
      <c r="E38" s="66"/>
      <c r="F38" s="83"/>
    </row>
    <row r="39" spans="2:15" x14ac:dyDescent="0.2">
      <c r="B39" s="26" t="s">
        <v>13</v>
      </c>
      <c r="C39" s="69"/>
      <c r="E39" s="66"/>
    </row>
    <row r="40" spans="2:15" x14ac:dyDescent="0.2">
      <c r="B40" s="28"/>
      <c r="C40" s="29"/>
      <c r="D40" s="29"/>
      <c r="E40" s="29"/>
    </row>
    <row r="41" spans="2:15" x14ac:dyDescent="0.2">
      <c r="B41" s="28"/>
      <c r="C41" s="29"/>
      <c r="D41" s="29"/>
      <c r="E41" s="29"/>
    </row>
    <row r="42" spans="2:15" x14ac:dyDescent="0.2">
      <c r="B42" s="73"/>
      <c r="C42" s="66"/>
      <c r="D42" s="66"/>
      <c r="E42" s="29"/>
    </row>
    <row r="43" spans="2:15" x14ac:dyDescent="0.2">
      <c r="B43" s="74" t="e">
        <f>#REF!</f>
        <v>#REF!</v>
      </c>
      <c r="C43" s="29"/>
      <c r="D43" s="29"/>
      <c r="E43" s="29"/>
    </row>
  </sheetData>
  <sheetProtection selectLockedCells="1" selectUnlockedCells="1"/>
  <autoFilter ref="A14:O31"/>
  <mergeCells count="10">
    <mergeCell ref="B31:D31"/>
    <mergeCell ref="B32:D32"/>
    <mergeCell ref="B33:D33"/>
    <mergeCell ref="L11:O11"/>
    <mergeCell ref="A12:A13"/>
    <mergeCell ref="B12:B13"/>
    <mergeCell ref="C12:C13"/>
    <mergeCell ref="D12:D13"/>
    <mergeCell ref="E12:J12"/>
    <mergeCell ref="K12:O12"/>
  </mergeCells>
  <printOptions horizontalCentered="1"/>
  <pageMargins left="7.8472222222222221E-2" right="7.8472222222222221E-2" top="0.78749999999999998" bottom="0.43333333333333335" header="0.51180555555555551" footer="0"/>
  <pageSetup paperSize="9" scale="90" firstPageNumber="0" orientation="landscape" horizontalDpi="300" verticalDpi="300"/>
  <headerFooter alignWithMargins="0">
    <oddFooter>&amp;C&amp;7Lapa &amp;P no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A1:IV117"/>
  <sheetViews>
    <sheetView showZeros="0" zoomScale="130" zoomScaleNormal="130" workbookViewId="0">
      <selection activeCell="K12" sqref="K12"/>
    </sheetView>
  </sheetViews>
  <sheetFormatPr defaultRowHeight="12.75" x14ac:dyDescent="0.2"/>
  <cols>
    <col min="1" max="1" width="5.140625" style="75" customWidth="1"/>
    <col min="2" max="2" width="36.7109375" style="68" customWidth="1"/>
    <col min="3" max="3" width="9.5703125" style="75" customWidth="1"/>
    <col min="4" max="4" width="10.5703125" style="70" customWidth="1"/>
    <col min="5" max="5" width="5.7109375" style="70" customWidth="1"/>
    <col min="6" max="6" width="9" style="70" customWidth="1"/>
    <col min="7" max="7" width="7.85546875" style="70" customWidth="1"/>
    <col min="8" max="8" width="10.42578125" style="70" customWidth="1"/>
    <col min="9" max="15" width="8.7109375" style="70" customWidth="1"/>
    <col min="16" max="254" width="9.140625" style="68"/>
  </cols>
  <sheetData>
    <row r="1" spans="1:15" x14ac:dyDescent="0.2">
      <c r="B1" s="76" t="s">
        <v>102</v>
      </c>
      <c r="D1" s="75"/>
      <c r="E1" s="76"/>
      <c r="F1" s="76"/>
      <c r="G1" s="76"/>
      <c r="H1" s="76"/>
      <c r="I1" s="76"/>
      <c r="J1" s="76"/>
      <c r="K1" s="76"/>
      <c r="L1" s="76"/>
      <c r="M1" s="76"/>
    </row>
    <row r="2" spans="1:15" x14ac:dyDescent="0.2">
      <c r="B2" s="76" t="str">
        <f>KOPSAVILKUMS_1!C18</f>
        <v>Fasade</v>
      </c>
      <c r="D2" s="75"/>
      <c r="E2" s="76"/>
      <c r="F2" s="76"/>
      <c r="G2" s="76"/>
      <c r="H2" s="76"/>
      <c r="I2" s="76"/>
      <c r="J2" s="76"/>
      <c r="K2" s="76"/>
      <c r="L2" s="76"/>
      <c r="M2" s="76"/>
    </row>
    <row r="3" spans="1:15" x14ac:dyDescent="0.2">
      <c r="B3" s="76"/>
    </row>
    <row r="4" spans="1:15" x14ac:dyDescent="0.2">
      <c r="A4" s="77"/>
      <c r="B4" s="77"/>
      <c r="C4" s="78"/>
      <c r="D4" s="78"/>
      <c r="E4" s="77"/>
      <c r="F4" s="77"/>
      <c r="G4" s="77"/>
      <c r="H4" s="77"/>
      <c r="I4" s="77"/>
      <c r="J4" s="77"/>
      <c r="K4" s="77"/>
      <c r="L4" s="77"/>
      <c r="M4" s="76"/>
    </row>
    <row r="5" spans="1:15" x14ac:dyDescent="0.2">
      <c r="A5" s="77" t="str">
        <f>KOPSAVILKUMS_1!A6</f>
        <v>Objekta nosaukums</v>
      </c>
      <c r="B5" s="77"/>
      <c r="C5" s="77" t="str">
        <f>KOPSAVILKUMS_1!C6</f>
        <v>DAUDZDZĪVOKĻU DZĪVOJAMĀS ĒKAS ATJAUNOŠANA ENERGOEFEKTIVITĀTES UZLABOŠANAI</v>
      </c>
      <c r="D5" s="78"/>
      <c r="E5" s="77"/>
      <c r="F5" s="77"/>
      <c r="G5" s="77"/>
      <c r="H5" s="77"/>
      <c r="I5" s="77"/>
      <c r="J5" s="77"/>
      <c r="K5" s="77"/>
      <c r="L5" s="77"/>
      <c r="M5" s="76"/>
    </row>
    <row r="6" spans="1:15" x14ac:dyDescent="0.2">
      <c r="A6" s="77" t="str">
        <f>KOPSAVILKUMS_1!A7</f>
        <v>Būves nosaukums</v>
      </c>
      <c r="B6" s="77"/>
      <c r="C6" s="77" t="str">
        <f>KOPSAVILKUMS_1!C7</f>
        <v>DAUDZDZĪVOKĻU DZĪVOJAMĀS ĒKAS ATJAUNOŠANA ENERGOEFEKTIVITĀTES UZLABOŠANAI</v>
      </c>
      <c r="D6" s="78"/>
      <c r="E6" s="77"/>
      <c r="F6" s="77"/>
      <c r="G6" s="77"/>
      <c r="H6" s="77"/>
      <c r="I6" s="77"/>
      <c r="J6" s="77"/>
      <c r="K6" s="77"/>
      <c r="L6" s="77"/>
      <c r="M6" s="76"/>
    </row>
    <row r="7" spans="1:15" x14ac:dyDescent="0.2">
      <c r="A7" s="79" t="str">
        <f>KOPSAVILKUMS_1!A8</f>
        <v>Objekta adrese</v>
      </c>
      <c r="B7" s="79"/>
      <c r="C7" s="79" t="str">
        <f>KOPSAVILKUMS_1!C8</f>
        <v>LIEPĀJĀ, DARZA IELĀ 3</v>
      </c>
      <c r="D7" s="80"/>
      <c r="E7" s="79"/>
      <c r="F7" s="79"/>
      <c r="G7" s="79"/>
      <c r="H7" s="79"/>
      <c r="I7" s="79"/>
      <c r="J7" s="79"/>
      <c r="K7" s="79"/>
      <c r="L7" s="79"/>
      <c r="M7" s="76"/>
    </row>
    <row r="8" spans="1:15" x14ac:dyDescent="0.2">
      <c r="A8" s="79" t="str">
        <f>KOPSAVILKUMS_1!A9</f>
        <v>Pasūtījuma Nr.</v>
      </c>
      <c r="B8" s="79"/>
      <c r="C8" s="79">
        <f>KOPSAVILKUMS_1!C9</f>
        <v>0</v>
      </c>
      <c r="D8" s="80"/>
      <c r="E8" s="79"/>
      <c r="F8" s="79"/>
      <c r="G8" s="79"/>
      <c r="H8" s="79"/>
      <c r="I8" s="79"/>
      <c r="J8" s="79"/>
      <c r="K8" s="79"/>
      <c r="L8" s="79"/>
      <c r="M8" s="76"/>
    </row>
    <row r="9" spans="1:15" x14ac:dyDescent="0.2">
      <c r="A9" s="72"/>
      <c r="B9" s="76"/>
      <c r="D9" s="75"/>
      <c r="E9" s="76"/>
      <c r="F9" s="76"/>
      <c r="G9" s="76"/>
      <c r="H9" s="76"/>
      <c r="I9" s="76"/>
      <c r="J9" s="76"/>
      <c r="K9" s="76"/>
      <c r="L9" s="76"/>
      <c r="M9" s="76"/>
    </row>
    <row r="10" spans="1:15" x14ac:dyDescent="0.2">
      <c r="A10" s="81" t="s">
        <v>103</v>
      </c>
      <c r="B10" s="81"/>
      <c r="C10" s="81"/>
      <c r="D10" s="75"/>
      <c r="E10" s="76"/>
      <c r="F10" s="76"/>
      <c r="G10" s="76"/>
      <c r="H10" s="76"/>
      <c r="I10" s="76"/>
      <c r="J10" s="76"/>
      <c r="K10" s="76"/>
      <c r="L10" s="73" t="s">
        <v>60</v>
      </c>
      <c r="M10" s="82"/>
      <c r="N10" s="83" t="s">
        <v>61</v>
      </c>
    </row>
    <row r="11" spans="1:15" x14ac:dyDescent="0.2">
      <c r="A11" s="64"/>
      <c r="B11" s="84"/>
      <c r="C11" s="84"/>
      <c r="D11" s="84"/>
      <c r="E11" s="84"/>
      <c r="F11" s="85"/>
      <c r="G11" s="85"/>
      <c r="H11" s="85"/>
      <c r="I11" s="86"/>
      <c r="J11" s="86"/>
      <c r="K11" s="87"/>
      <c r="L11" s="138"/>
      <c r="M11" s="138"/>
      <c r="N11" s="138"/>
      <c r="O11" s="138"/>
    </row>
    <row r="12" spans="1:15" ht="11.25" customHeight="1" x14ac:dyDescent="0.2">
      <c r="A12" s="146" t="s">
        <v>62</v>
      </c>
      <c r="B12" s="140" t="s">
        <v>63</v>
      </c>
      <c r="C12" s="141" t="s">
        <v>64</v>
      </c>
      <c r="D12" s="142" t="s">
        <v>65</v>
      </c>
      <c r="E12" s="143" t="s">
        <v>66</v>
      </c>
      <c r="F12" s="143"/>
      <c r="G12" s="143"/>
      <c r="H12" s="143"/>
      <c r="I12" s="143"/>
      <c r="J12" s="143"/>
      <c r="K12" s="143" t="s">
        <v>67</v>
      </c>
      <c r="L12" s="143"/>
      <c r="M12" s="143"/>
      <c r="N12" s="143"/>
      <c r="O12" s="143"/>
    </row>
    <row r="13" spans="1:15" ht="36.200000000000003" customHeight="1" x14ac:dyDescent="0.2">
      <c r="A13" s="146"/>
      <c r="B13" s="140"/>
      <c r="C13" s="141"/>
      <c r="D13" s="141"/>
      <c r="E13" s="90" t="s">
        <v>68</v>
      </c>
      <c r="F13" s="90" t="s">
        <v>69</v>
      </c>
      <c r="G13" s="90" t="s">
        <v>70</v>
      </c>
      <c r="H13" s="90" t="s">
        <v>27</v>
      </c>
      <c r="I13" s="90" t="s">
        <v>71</v>
      </c>
      <c r="J13" s="90" t="s">
        <v>72</v>
      </c>
      <c r="K13" s="90" t="s">
        <v>73</v>
      </c>
      <c r="L13" s="90" t="s">
        <v>70</v>
      </c>
      <c r="M13" s="90" t="s">
        <v>74</v>
      </c>
      <c r="N13" s="90" t="s">
        <v>28</v>
      </c>
      <c r="O13" s="90" t="s">
        <v>75</v>
      </c>
    </row>
    <row r="14" spans="1:15" ht="12" customHeight="1" x14ac:dyDescent="0.2">
      <c r="A14" s="88"/>
      <c r="B14" s="91"/>
      <c r="C14" s="88"/>
      <c r="D14" s="89"/>
      <c r="E14" s="92"/>
      <c r="F14" s="92"/>
      <c r="G14" s="92"/>
      <c r="H14" s="92"/>
      <c r="I14" s="92"/>
      <c r="J14" s="92"/>
      <c r="K14" s="92"/>
      <c r="L14" s="92"/>
      <c r="M14" s="92"/>
      <c r="N14" s="92"/>
      <c r="O14" s="92"/>
    </row>
    <row r="15" spans="1:15" x14ac:dyDescent="0.2">
      <c r="A15" s="108">
        <v>1</v>
      </c>
      <c r="B15" s="109" t="s">
        <v>104</v>
      </c>
      <c r="C15" s="88"/>
      <c r="D15" s="94"/>
      <c r="E15" s="96"/>
      <c r="F15" s="96"/>
      <c r="G15" s="94"/>
      <c r="H15" s="94"/>
      <c r="I15" s="94"/>
      <c r="J15" s="94"/>
      <c r="K15" s="96"/>
      <c r="L15" s="94"/>
      <c r="M15" s="94"/>
      <c r="N15" s="94"/>
      <c r="O15" s="94"/>
    </row>
    <row r="16" spans="1:15" x14ac:dyDescent="0.2">
      <c r="A16" s="88" t="s">
        <v>105</v>
      </c>
      <c r="B16" s="93" t="s">
        <v>106</v>
      </c>
      <c r="C16" s="88" t="s">
        <v>79</v>
      </c>
      <c r="D16" s="94">
        <v>1</v>
      </c>
      <c r="E16" s="95"/>
      <c r="F16" s="95"/>
      <c r="G16" s="95"/>
      <c r="H16" s="95"/>
      <c r="I16" s="95"/>
      <c r="J16" s="94">
        <f t="shared" ref="J16:J103" si="0">I16+H16+G16</f>
        <v>0</v>
      </c>
      <c r="K16" s="96">
        <f t="shared" ref="K16:K103" si="1">ROUND(D16*E16,2)</f>
        <v>0</v>
      </c>
      <c r="L16" s="94">
        <f t="shared" ref="L16:L103" si="2">ROUND(D16*G16,2)</f>
        <v>0</v>
      </c>
      <c r="M16" s="94">
        <f t="shared" ref="M16:M103" si="3">ROUND(D16*H16,2)</f>
        <v>0</v>
      </c>
      <c r="N16" s="94">
        <f t="shared" ref="N16:N103" si="4">ROUND(D16*I16,2)</f>
        <v>0</v>
      </c>
      <c r="O16" s="97">
        <f t="shared" ref="O16:O103" si="5">L16+M16+N16</f>
        <v>0</v>
      </c>
    </row>
    <row r="17" spans="1:256" x14ac:dyDescent="0.2">
      <c r="A17" s="88" t="s">
        <v>107</v>
      </c>
      <c r="B17" s="93" t="s">
        <v>108</v>
      </c>
      <c r="C17" s="88" t="s">
        <v>79</v>
      </c>
      <c r="D17" s="94">
        <v>1</v>
      </c>
      <c r="E17" s="95"/>
      <c r="F17" s="95"/>
      <c r="G17" s="95"/>
      <c r="H17" s="95"/>
      <c r="I17" s="95"/>
      <c r="J17" s="94">
        <f t="shared" si="0"/>
        <v>0</v>
      </c>
      <c r="K17" s="96">
        <f t="shared" si="1"/>
        <v>0</v>
      </c>
      <c r="L17" s="94">
        <f t="shared" si="2"/>
        <v>0</v>
      </c>
      <c r="M17" s="94">
        <f t="shared" si="3"/>
        <v>0</v>
      </c>
      <c r="N17" s="94">
        <f t="shared" si="4"/>
        <v>0</v>
      </c>
      <c r="O17" s="97">
        <f t="shared" si="5"/>
        <v>0</v>
      </c>
    </row>
    <row r="18" spans="1:256" ht="19.5" x14ac:dyDescent="0.2">
      <c r="A18" s="88" t="s">
        <v>109</v>
      </c>
      <c r="B18" s="93" t="s">
        <v>110</v>
      </c>
      <c r="C18" s="88" t="s">
        <v>111</v>
      </c>
      <c r="D18" s="94">
        <v>3.2</v>
      </c>
      <c r="E18" s="95"/>
      <c r="F18" s="95"/>
      <c r="G18" s="95"/>
      <c r="H18" s="95"/>
      <c r="I18" s="95"/>
      <c r="J18" s="94">
        <f t="shared" si="0"/>
        <v>0</v>
      </c>
      <c r="K18" s="96">
        <f t="shared" si="1"/>
        <v>0</v>
      </c>
      <c r="L18" s="94">
        <f t="shared" si="2"/>
        <v>0</v>
      </c>
      <c r="M18" s="94">
        <f t="shared" si="3"/>
        <v>0</v>
      </c>
      <c r="N18" s="94">
        <f t="shared" si="4"/>
        <v>0</v>
      </c>
      <c r="O18" s="97">
        <f t="shared" si="5"/>
        <v>0</v>
      </c>
    </row>
    <row r="19" spans="1:256" ht="19.5" x14ac:dyDescent="0.2">
      <c r="A19" s="88" t="s">
        <v>112</v>
      </c>
      <c r="B19" s="93" t="s">
        <v>113</v>
      </c>
      <c r="C19" s="88" t="s">
        <v>77</v>
      </c>
      <c r="D19" s="94">
        <v>151.19999999999999</v>
      </c>
      <c r="E19" s="95"/>
      <c r="F19" s="95"/>
      <c r="G19" s="95"/>
      <c r="H19" s="95"/>
      <c r="I19" s="95"/>
      <c r="J19" s="94">
        <f t="shared" si="0"/>
        <v>0</v>
      </c>
      <c r="K19" s="96">
        <f t="shared" si="1"/>
        <v>0</v>
      </c>
      <c r="L19" s="94">
        <f t="shared" si="2"/>
        <v>0</v>
      </c>
      <c r="M19" s="94">
        <f t="shared" si="3"/>
        <v>0</v>
      </c>
      <c r="N19" s="94">
        <f t="shared" si="4"/>
        <v>0</v>
      </c>
      <c r="O19" s="97">
        <f t="shared" si="5"/>
        <v>0</v>
      </c>
    </row>
    <row r="20" spans="1:256" s="116" customFormat="1" ht="29.25" x14ac:dyDescent="0.2">
      <c r="A20" s="110">
        <v>1.5</v>
      </c>
      <c r="B20" s="111" t="s">
        <v>114</v>
      </c>
      <c r="C20" s="110" t="s">
        <v>89</v>
      </c>
      <c r="D20" s="112">
        <v>10</v>
      </c>
      <c r="E20" s="113"/>
      <c r="F20" s="113"/>
      <c r="G20" s="113"/>
      <c r="H20" s="113"/>
      <c r="I20" s="113"/>
      <c r="J20" s="112">
        <f t="shared" si="0"/>
        <v>0</v>
      </c>
      <c r="K20" s="114">
        <f t="shared" si="1"/>
        <v>0</v>
      </c>
      <c r="L20" s="112">
        <f t="shared" si="2"/>
        <v>0</v>
      </c>
      <c r="M20" s="112">
        <f t="shared" si="3"/>
        <v>0</v>
      </c>
      <c r="N20" s="112">
        <f t="shared" si="4"/>
        <v>0</v>
      </c>
      <c r="O20" s="115">
        <f t="shared" si="5"/>
        <v>0</v>
      </c>
      <c r="IU20" s="117"/>
      <c r="IV20" s="117"/>
    </row>
    <row r="21" spans="1:256" ht="19.5" x14ac:dyDescent="0.2">
      <c r="A21" s="88" t="s">
        <v>115</v>
      </c>
      <c r="B21" s="93" t="s">
        <v>116</v>
      </c>
      <c r="C21" s="88" t="s">
        <v>79</v>
      </c>
      <c r="D21" s="94">
        <v>5</v>
      </c>
      <c r="E21" s="95"/>
      <c r="F21" s="95"/>
      <c r="G21" s="95"/>
      <c r="H21" s="95"/>
      <c r="I21" s="95"/>
      <c r="J21" s="94">
        <f t="shared" si="0"/>
        <v>0</v>
      </c>
      <c r="K21" s="96">
        <f t="shared" si="1"/>
        <v>0</v>
      </c>
      <c r="L21" s="94">
        <f t="shared" si="2"/>
        <v>0</v>
      </c>
      <c r="M21" s="94">
        <f t="shared" si="3"/>
        <v>0</v>
      </c>
      <c r="N21" s="94">
        <f t="shared" si="4"/>
        <v>0</v>
      </c>
      <c r="O21" s="97">
        <f t="shared" si="5"/>
        <v>0</v>
      </c>
    </row>
    <row r="22" spans="1:256" x14ac:dyDescent="0.2">
      <c r="A22" s="88" t="s">
        <v>117</v>
      </c>
      <c r="B22" s="93" t="s">
        <v>118</v>
      </c>
      <c r="C22" s="88" t="s">
        <v>79</v>
      </c>
      <c r="D22" s="94">
        <v>1</v>
      </c>
      <c r="E22" s="95"/>
      <c r="F22" s="95"/>
      <c r="G22" s="95"/>
      <c r="H22" s="95"/>
      <c r="I22" s="95"/>
      <c r="J22" s="94">
        <f t="shared" si="0"/>
        <v>0</v>
      </c>
      <c r="K22" s="96">
        <f t="shared" si="1"/>
        <v>0</v>
      </c>
      <c r="L22" s="94">
        <f t="shared" si="2"/>
        <v>0</v>
      </c>
      <c r="M22" s="94">
        <f t="shared" si="3"/>
        <v>0</v>
      </c>
      <c r="N22" s="94">
        <f t="shared" si="4"/>
        <v>0</v>
      </c>
      <c r="O22" s="97">
        <f t="shared" si="5"/>
        <v>0</v>
      </c>
    </row>
    <row r="23" spans="1:256" x14ac:dyDescent="0.2">
      <c r="A23" s="88" t="s">
        <v>119</v>
      </c>
      <c r="B23" s="93" t="s">
        <v>120</v>
      </c>
      <c r="C23" s="88" t="s">
        <v>89</v>
      </c>
      <c r="D23" s="94">
        <v>201.6</v>
      </c>
      <c r="E23" s="95"/>
      <c r="F23" s="95"/>
      <c r="G23" s="95"/>
      <c r="H23" s="95"/>
      <c r="I23" s="95"/>
      <c r="J23" s="94">
        <f t="shared" si="0"/>
        <v>0</v>
      </c>
      <c r="K23" s="96">
        <f t="shared" si="1"/>
        <v>0</v>
      </c>
      <c r="L23" s="94">
        <f t="shared" si="2"/>
        <v>0</v>
      </c>
      <c r="M23" s="94">
        <f t="shared" si="3"/>
        <v>0</v>
      </c>
      <c r="N23" s="94">
        <f t="shared" si="4"/>
        <v>0</v>
      </c>
      <c r="O23" s="97">
        <f t="shared" si="5"/>
        <v>0</v>
      </c>
    </row>
    <row r="24" spans="1:256" ht="19.5" x14ac:dyDescent="0.2">
      <c r="A24" s="88" t="s">
        <v>121</v>
      </c>
      <c r="B24" s="93" t="s">
        <v>122</v>
      </c>
      <c r="C24" s="88" t="s">
        <v>79</v>
      </c>
      <c r="D24" s="94">
        <v>2</v>
      </c>
      <c r="E24" s="95"/>
      <c r="F24" s="95"/>
      <c r="G24" s="95"/>
      <c r="H24" s="95"/>
      <c r="I24" s="95"/>
      <c r="J24" s="94">
        <f t="shared" si="0"/>
        <v>0</v>
      </c>
      <c r="K24" s="96">
        <f t="shared" si="1"/>
        <v>0</v>
      </c>
      <c r="L24" s="94">
        <f t="shared" si="2"/>
        <v>0</v>
      </c>
      <c r="M24" s="94">
        <f t="shared" si="3"/>
        <v>0</v>
      </c>
      <c r="N24" s="94">
        <f t="shared" si="4"/>
        <v>0</v>
      </c>
      <c r="O24" s="97">
        <f t="shared" si="5"/>
        <v>0</v>
      </c>
    </row>
    <row r="25" spans="1:256" ht="19.5" x14ac:dyDescent="0.2">
      <c r="A25" s="88" t="s">
        <v>123</v>
      </c>
      <c r="B25" s="93" t="s">
        <v>124</v>
      </c>
      <c r="C25" s="88" t="s">
        <v>79</v>
      </c>
      <c r="D25" s="94">
        <v>4</v>
      </c>
      <c r="E25" s="95"/>
      <c r="F25" s="95"/>
      <c r="G25" s="95"/>
      <c r="H25" s="95"/>
      <c r="I25" s="95"/>
      <c r="J25" s="94">
        <f t="shared" si="0"/>
        <v>0</v>
      </c>
      <c r="K25" s="96">
        <f t="shared" si="1"/>
        <v>0</v>
      </c>
      <c r="L25" s="94">
        <f t="shared" si="2"/>
        <v>0</v>
      </c>
      <c r="M25" s="94">
        <f t="shared" si="3"/>
        <v>0</v>
      </c>
      <c r="N25" s="94">
        <f t="shared" si="4"/>
        <v>0</v>
      </c>
      <c r="O25" s="97">
        <f t="shared" si="5"/>
        <v>0</v>
      </c>
    </row>
    <row r="26" spans="1:256" x14ac:dyDescent="0.2">
      <c r="A26" s="108">
        <v>2</v>
      </c>
      <c r="B26" s="109" t="s">
        <v>125</v>
      </c>
      <c r="C26" s="88"/>
      <c r="D26" s="94"/>
      <c r="E26" s="95"/>
      <c r="F26" s="95"/>
      <c r="G26" s="95"/>
      <c r="H26" s="95"/>
      <c r="I26" s="95"/>
      <c r="J26" s="94">
        <f t="shared" si="0"/>
        <v>0</v>
      </c>
      <c r="K26" s="96">
        <f t="shared" si="1"/>
        <v>0</v>
      </c>
      <c r="L26" s="94">
        <f t="shared" si="2"/>
        <v>0</v>
      </c>
      <c r="M26" s="94">
        <f t="shared" si="3"/>
        <v>0</v>
      </c>
      <c r="N26" s="94">
        <f t="shared" si="4"/>
        <v>0</v>
      </c>
      <c r="O26" s="97">
        <f t="shared" si="5"/>
        <v>0</v>
      </c>
    </row>
    <row r="27" spans="1:256" x14ac:dyDescent="0.2">
      <c r="A27" s="88" t="s">
        <v>126</v>
      </c>
      <c r="B27" s="93" t="s">
        <v>127</v>
      </c>
      <c r="C27" s="88"/>
      <c r="D27" s="94"/>
      <c r="E27" s="95"/>
      <c r="F27" s="95"/>
      <c r="G27" s="95"/>
      <c r="H27" s="95"/>
      <c r="I27" s="95"/>
      <c r="J27" s="94">
        <f t="shared" si="0"/>
        <v>0</v>
      </c>
      <c r="K27" s="96">
        <f t="shared" si="1"/>
        <v>0</v>
      </c>
      <c r="L27" s="94">
        <f t="shared" si="2"/>
        <v>0</v>
      </c>
      <c r="M27" s="94">
        <f t="shared" si="3"/>
        <v>0</v>
      </c>
      <c r="N27" s="94">
        <f t="shared" si="4"/>
        <v>0</v>
      </c>
      <c r="O27" s="97">
        <f t="shared" si="5"/>
        <v>0</v>
      </c>
    </row>
    <row r="28" spans="1:256" ht="29.25" x14ac:dyDescent="0.2">
      <c r="A28" s="88" t="s">
        <v>128</v>
      </c>
      <c r="B28" s="93" t="s">
        <v>129</v>
      </c>
      <c r="C28" s="88" t="s">
        <v>111</v>
      </c>
      <c r="D28" s="94">
        <v>260.5</v>
      </c>
      <c r="E28" s="95"/>
      <c r="F28" s="95"/>
      <c r="G28" s="95"/>
      <c r="H28" s="95"/>
      <c r="I28" s="95"/>
      <c r="J28" s="94">
        <f t="shared" si="0"/>
        <v>0</v>
      </c>
      <c r="K28" s="96">
        <f t="shared" si="1"/>
        <v>0</v>
      </c>
      <c r="L28" s="94">
        <f t="shared" si="2"/>
        <v>0</v>
      </c>
      <c r="M28" s="94">
        <f t="shared" si="3"/>
        <v>0</v>
      </c>
      <c r="N28" s="94">
        <f t="shared" si="4"/>
        <v>0</v>
      </c>
      <c r="O28" s="97">
        <f t="shared" si="5"/>
        <v>0</v>
      </c>
    </row>
    <row r="29" spans="1:256" ht="19.5" x14ac:dyDescent="0.2">
      <c r="A29" s="88" t="s">
        <v>130</v>
      </c>
      <c r="B29" s="93" t="s">
        <v>131</v>
      </c>
      <c r="C29" s="88" t="s">
        <v>89</v>
      </c>
      <c r="D29" s="94">
        <v>193</v>
      </c>
      <c r="E29" s="95"/>
      <c r="F29" s="95"/>
      <c r="G29" s="95"/>
      <c r="H29" s="95"/>
      <c r="I29" s="95"/>
      <c r="J29" s="94">
        <f t="shared" si="0"/>
        <v>0</v>
      </c>
      <c r="K29" s="96">
        <f t="shared" si="1"/>
        <v>0</v>
      </c>
      <c r="L29" s="94">
        <f t="shared" si="2"/>
        <v>0</v>
      </c>
      <c r="M29" s="94">
        <f t="shared" si="3"/>
        <v>0</v>
      </c>
      <c r="N29" s="94">
        <f t="shared" si="4"/>
        <v>0</v>
      </c>
      <c r="O29" s="97">
        <f t="shared" si="5"/>
        <v>0</v>
      </c>
    </row>
    <row r="30" spans="1:256" ht="19.5" x14ac:dyDescent="0.2">
      <c r="A30" s="88" t="s">
        <v>132</v>
      </c>
      <c r="B30" s="93" t="s">
        <v>133</v>
      </c>
      <c r="C30" s="88" t="s">
        <v>89</v>
      </c>
      <c r="D30" s="94">
        <v>209.1</v>
      </c>
      <c r="E30" s="95"/>
      <c r="F30" s="95"/>
      <c r="G30" s="95"/>
      <c r="H30" s="95"/>
      <c r="I30" s="95"/>
      <c r="J30" s="94">
        <f t="shared" si="0"/>
        <v>0</v>
      </c>
      <c r="K30" s="96">
        <f t="shared" si="1"/>
        <v>0</v>
      </c>
      <c r="L30" s="94">
        <f t="shared" si="2"/>
        <v>0</v>
      </c>
      <c r="M30" s="94">
        <f t="shared" si="3"/>
        <v>0</v>
      </c>
      <c r="N30" s="94">
        <f t="shared" si="4"/>
        <v>0</v>
      </c>
      <c r="O30" s="97">
        <f t="shared" si="5"/>
        <v>0</v>
      </c>
    </row>
    <row r="31" spans="1:256" ht="29.25" x14ac:dyDescent="0.2">
      <c r="A31" s="88" t="s">
        <v>134</v>
      </c>
      <c r="B31" s="93" t="s">
        <v>135</v>
      </c>
      <c r="C31" s="88" t="s">
        <v>89</v>
      </c>
      <c r="D31" s="94">
        <v>402.1</v>
      </c>
      <c r="E31" s="95"/>
      <c r="F31" s="95"/>
      <c r="G31" s="95"/>
      <c r="H31" s="95"/>
      <c r="I31" s="95"/>
      <c r="J31" s="94">
        <f t="shared" si="0"/>
        <v>0</v>
      </c>
      <c r="K31" s="96">
        <f t="shared" si="1"/>
        <v>0</v>
      </c>
      <c r="L31" s="94">
        <f t="shared" si="2"/>
        <v>0</v>
      </c>
      <c r="M31" s="94">
        <f t="shared" si="3"/>
        <v>0</v>
      </c>
      <c r="N31" s="94">
        <f t="shared" si="4"/>
        <v>0</v>
      </c>
      <c r="O31" s="97">
        <f t="shared" si="5"/>
        <v>0</v>
      </c>
    </row>
    <row r="32" spans="1:256" ht="19.5" x14ac:dyDescent="0.2">
      <c r="A32" s="88" t="s">
        <v>136</v>
      </c>
      <c r="B32" s="93" t="s">
        <v>137</v>
      </c>
      <c r="C32" s="88" t="s">
        <v>89</v>
      </c>
      <c r="D32" s="94">
        <v>402.1</v>
      </c>
      <c r="E32" s="95"/>
      <c r="F32" s="95"/>
      <c r="G32" s="95"/>
      <c r="H32" s="95"/>
      <c r="I32" s="95"/>
      <c r="J32" s="94">
        <f t="shared" si="0"/>
        <v>0</v>
      </c>
      <c r="K32" s="96">
        <f t="shared" si="1"/>
        <v>0</v>
      </c>
      <c r="L32" s="94">
        <f t="shared" si="2"/>
        <v>0</v>
      </c>
      <c r="M32" s="94">
        <f t="shared" si="3"/>
        <v>0</v>
      </c>
      <c r="N32" s="94">
        <f t="shared" si="4"/>
        <v>0</v>
      </c>
      <c r="O32" s="97">
        <f t="shared" si="5"/>
        <v>0</v>
      </c>
    </row>
    <row r="33" spans="1:15" ht="19.5" x14ac:dyDescent="0.2">
      <c r="A33" s="88" t="s">
        <v>138</v>
      </c>
      <c r="B33" s="93" t="s">
        <v>139</v>
      </c>
      <c r="C33" s="88" t="s">
        <v>89</v>
      </c>
      <c r="D33" s="94">
        <v>241.2</v>
      </c>
      <c r="E33" s="95"/>
      <c r="F33" s="95"/>
      <c r="G33" s="95"/>
      <c r="H33" s="95"/>
      <c r="I33" s="95"/>
      <c r="J33" s="94">
        <f t="shared" si="0"/>
        <v>0</v>
      </c>
      <c r="K33" s="96">
        <f t="shared" si="1"/>
        <v>0</v>
      </c>
      <c r="L33" s="94">
        <f t="shared" si="2"/>
        <v>0</v>
      </c>
      <c r="M33" s="94">
        <f t="shared" si="3"/>
        <v>0</v>
      </c>
      <c r="N33" s="94">
        <f t="shared" si="4"/>
        <v>0</v>
      </c>
      <c r="O33" s="97">
        <f t="shared" si="5"/>
        <v>0</v>
      </c>
    </row>
    <row r="34" spans="1:15" ht="19.5" x14ac:dyDescent="0.2">
      <c r="A34" s="88"/>
      <c r="B34" s="93" t="s">
        <v>140</v>
      </c>
      <c r="C34" s="88" t="s">
        <v>89</v>
      </c>
      <c r="D34" s="94">
        <v>241.2</v>
      </c>
      <c r="E34" s="95"/>
      <c r="F34" s="95"/>
      <c r="G34" s="95"/>
      <c r="H34" s="95"/>
      <c r="I34" s="95"/>
      <c r="J34" s="94">
        <f t="shared" si="0"/>
        <v>0</v>
      </c>
      <c r="K34" s="96">
        <f t="shared" si="1"/>
        <v>0</v>
      </c>
      <c r="L34" s="94">
        <f t="shared" si="2"/>
        <v>0</v>
      </c>
      <c r="M34" s="94">
        <f t="shared" si="3"/>
        <v>0</v>
      </c>
      <c r="N34" s="94">
        <f t="shared" si="4"/>
        <v>0</v>
      </c>
      <c r="O34" s="97">
        <f t="shared" si="5"/>
        <v>0</v>
      </c>
    </row>
    <row r="35" spans="1:15" x14ac:dyDescent="0.2">
      <c r="A35" s="88"/>
      <c r="B35" s="118" t="s">
        <v>141</v>
      </c>
      <c r="C35" s="88" t="s">
        <v>142</v>
      </c>
      <c r="D35" s="94">
        <v>1085.4000000000001</v>
      </c>
      <c r="E35" s="95"/>
      <c r="F35" s="95"/>
      <c r="G35" s="95"/>
      <c r="H35" s="95"/>
      <c r="I35" s="95"/>
      <c r="J35" s="94">
        <f t="shared" si="0"/>
        <v>0</v>
      </c>
      <c r="K35" s="96">
        <f t="shared" si="1"/>
        <v>0</v>
      </c>
      <c r="L35" s="94">
        <f t="shared" si="2"/>
        <v>0</v>
      </c>
      <c r="M35" s="94">
        <f t="shared" si="3"/>
        <v>0</v>
      </c>
      <c r="N35" s="94">
        <f t="shared" si="4"/>
        <v>0</v>
      </c>
      <c r="O35" s="97">
        <f t="shared" si="5"/>
        <v>0</v>
      </c>
    </row>
    <row r="36" spans="1:15" x14ac:dyDescent="0.2">
      <c r="A36" s="88"/>
      <c r="B36" s="118" t="s">
        <v>143</v>
      </c>
      <c r="C36" s="88" t="s">
        <v>79</v>
      </c>
      <c r="D36" s="94">
        <v>1206</v>
      </c>
      <c r="E36" s="95"/>
      <c r="F36" s="95"/>
      <c r="G36" s="95"/>
      <c r="H36" s="95"/>
      <c r="I36" s="95"/>
      <c r="J36" s="94">
        <f t="shared" si="0"/>
        <v>0</v>
      </c>
      <c r="K36" s="96">
        <f t="shared" si="1"/>
        <v>0</v>
      </c>
      <c r="L36" s="94">
        <f t="shared" si="2"/>
        <v>0</v>
      </c>
      <c r="M36" s="94">
        <f t="shared" si="3"/>
        <v>0</v>
      </c>
      <c r="N36" s="94">
        <f t="shared" si="4"/>
        <v>0</v>
      </c>
      <c r="O36" s="97">
        <f t="shared" si="5"/>
        <v>0</v>
      </c>
    </row>
    <row r="37" spans="1:15" ht="29.25" x14ac:dyDescent="0.2">
      <c r="A37" s="88" t="s">
        <v>144</v>
      </c>
      <c r="B37" s="93" t="s">
        <v>145</v>
      </c>
      <c r="C37" s="88" t="s">
        <v>89</v>
      </c>
      <c r="D37" s="94">
        <v>5.15</v>
      </c>
      <c r="E37" s="95"/>
      <c r="F37" s="95"/>
      <c r="G37" s="95"/>
      <c r="H37" s="95"/>
      <c r="I37" s="95"/>
      <c r="J37" s="94">
        <f t="shared" si="0"/>
        <v>0</v>
      </c>
      <c r="K37" s="96">
        <f t="shared" si="1"/>
        <v>0</v>
      </c>
      <c r="L37" s="94">
        <f t="shared" si="2"/>
        <v>0</v>
      </c>
      <c r="M37" s="94">
        <f t="shared" si="3"/>
        <v>0</v>
      </c>
      <c r="N37" s="94">
        <f t="shared" si="4"/>
        <v>0</v>
      </c>
      <c r="O37" s="97">
        <f t="shared" si="5"/>
        <v>0</v>
      </c>
    </row>
    <row r="38" spans="1:15" ht="19.5" x14ac:dyDescent="0.2">
      <c r="A38" s="88"/>
      <c r="B38" s="93" t="s">
        <v>146</v>
      </c>
      <c r="C38" s="88" t="s">
        <v>89</v>
      </c>
      <c r="D38" s="94">
        <v>5.15</v>
      </c>
      <c r="E38" s="95"/>
      <c r="F38" s="95"/>
      <c r="G38" s="95"/>
      <c r="H38" s="95"/>
      <c r="I38" s="95"/>
      <c r="J38" s="94">
        <f t="shared" si="0"/>
        <v>0</v>
      </c>
      <c r="K38" s="96">
        <f t="shared" si="1"/>
        <v>0</v>
      </c>
      <c r="L38" s="94">
        <f t="shared" si="2"/>
        <v>0</v>
      </c>
      <c r="M38" s="94">
        <f t="shared" si="3"/>
        <v>0</v>
      </c>
      <c r="N38" s="94">
        <f t="shared" si="4"/>
        <v>0</v>
      </c>
      <c r="O38" s="97">
        <f t="shared" si="5"/>
        <v>0</v>
      </c>
    </row>
    <row r="39" spans="1:15" x14ac:dyDescent="0.2">
      <c r="A39" s="88"/>
      <c r="B39" s="118" t="s">
        <v>141</v>
      </c>
      <c r="C39" s="88" t="s">
        <v>142</v>
      </c>
      <c r="D39" s="94">
        <v>23.18</v>
      </c>
      <c r="E39" s="95"/>
      <c r="F39" s="95"/>
      <c r="G39" s="95"/>
      <c r="H39" s="95"/>
      <c r="I39" s="95"/>
      <c r="J39" s="94">
        <f t="shared" si="0"/>
        <v>0</v>
      </c>
      <c r="K39" s="96">
        <f t="shared" si="1"/>
        <v>0</v>
      </c>
      <c r="L39" s="94">
        <f t="shared" si="2"/>
        <v>0</v>
      </c>
      <c r="M39" s="94">
        <f t="shared" si="3"/>
        <v>0</v>
      </c>
      <c r="N39" s="94">
        <f t="shared" si="4"/>
        <v>0</v>
      </c>
      <c r="O39" s="97">
        <f t="shared" si="5"/>
        <v>0</v>
      </c>
    </row>
    <row r="40" spans="1:15" x14ac:dyDescent="0.2">
      <c r="A40" s="88"/>
      <c r="B40" s="118" t="s">
        <v>143</v>
      </c>
      <c r="C40" s="88" t="s">
        <v>79</v>
      </c>
      <c r="D40" s="94">
        <v>25.75</v>
      </c>
      <c r="E40" s="95"/>
      <c r="F40" s="95"/>
      <c r="G40" s="95"/>
      <c r="H40" s="95"/>
      <c r="I40" s="95"/>
      <c r="J40" s="94">
        <f t="shared" si="0"/>
        <v>0</v>
      </c>
      <c r="K40" s="96">
        <f t="shared" si="1"/>
        <v>0</v>
      </c>
      <c r="L40" s="94">
        <f t="shared" si="2"/>
        <v>0</v>
      </c>
      <c r="M40" s="94">
        <f t="shared" si="3"/>
        <v>0</v>
      </c>
      <c r="N40" s="94">
        <f t="shared" si="4"/>
        <v>0</v>
      </c>
      <c r="O40" s="97">
        <f t="shared" si="5"/>
        <v>0</v>
      </c>
    </row>
    <row r="41" spans="1:15" ht="29.25" x14ac:dyDescent="0.2">
      <c r="A41" s="88" t="s">
        <v>147</v>
      </c>
      <c r="B41" s="93" t="s">
        <v>148</v>
      </c>
      <c r="C41" s="88" t="s">
        <v>111</v>
      </c>
      <c r="D41" s="94">
        <v>260.5</v>
      </c>
      <c r="E41" s="95"/>
      <c r="F41" s="95"/>
      <c r="G41" s="95"/>
      <c r="H41" s="95"/>
      <c r="I41" s="95"/>
      <c r="J41" s="94">
        <f t="shared" si="0"/>
        <v>0</v>
      </c>
      <c r="K41" s="96">
        <f t="shared" si="1"/>
        <v>0</v>
      </c>
      <c r="L41" s="94">
        <f t="shared" si="2"/>
        <v>0</v>
      </c>
      <c r="M41" s="94">
        <f t="shared" si="3"/>
        <v>0</v>
      </c>
      <c r="N41" s="94">
        <f t="shared" si="4"/>
        <v>0</v>
      </c>
      <c r="O41" s="97">
        <f t="shared" si="5"/>
        <v>0</v>
      </c>
    </row>
    <row r="42" spans="1:15" x14ac:dyDescent="0.2">
      <c r="A42" s="88" t="s">
        <v>149</v>
      </c>
      <c r="B42" s="93" t="s">
        <v>150</v>
      </c>
      <c r="C42" s="88" t="s">
        <v>77</v>
      </c>
      <c r="D42" s="94">
        <v>16.2</v>
      </c>
      <c r="E42" s="95"/>
      <c r="F42" s="95"/>
      <c r="G42" s="95"/>
      <c r="H42" s="95"/>
      <c r="I42" s="95"/>
      <c r="J42" s="94">
        <f t="shared" si="0"/>
        <v>0</v>
      </c>
      <c r="K42" s="96">
        <f t="shared" si="1"/>
        <v>0</v>
      </c>
      <c r="L42" s="94">
        <f t="shared" si="2"/>
        <v>0</v>
      </c>
      <c r="M42" s="94">
        <f t="shared" si="3"/>
        <v>0</v>
      </c>
      <c r="N42" s="94">
        <f t="shared" si="4"/>
        <v>0</v>
      </c>
      <c r="O42" s="97">
        <f t="shared" si="5"/>
        <v>0</v>
      </c>
    </row>
    <row r="43" spans="1:15" x14ac:dyDescent="0.2">
      <c r="A43" s="88" t="s">
        <v>151</v>
      </c>
      <c r="B43" s="93" t="s">
        <v>152</v>
      </c>
      <c r="C43" s="88" t="s">
        <v>77</v>
      </c>
      <c r="D43" s="94">
        <v>6</v>
      </c>
      <c r="E43" s="95"/>
      <c r="F43" s="95"/>
      <c r="G43" s="95"/>
      <c r="H43" s="95"/>
      <c r="I43" s="95"/>
      <c r="J43" s="94">
        <f t="shared" si="0"/>
        <v>0</v>
      </c>
      <c r="K43" s="96">
        <f t="shared" si="1"/>
        <v>0</v>
      </c>
      <c r="L43" s="94">
        <f t="shared" si="2"/>
        <v>0</v>
      </c>
      <c r="M43" s="94">
        <f t="shared" si="3"/>
        <v>0</v>
      </c>
      <c r="N43" s="94">
        <f t="shared" si="4"/>
        <v>0</v>
      </c>
      <c r="O43" s="97">
        <f t="shared" si="5"/>
        <v>0</v>
      </c>
    </row>
    <row r="44" spans="1:15" ht="48.75" x14ac:dyDescent="0.2">
      <c r="A44" s="88" t="s">
        <v>153</v>
      </c>
      <c r="B44" s="93" t="s">
        <v>154</v>
      </c>
      <c r="C44" s="88" t="s">
        <v>89</v>
      </c>
      <c r="D44" s="94">
        <v>230.3</v>
      </c>
      <c r="E44" s="95"/>
      <c r="F44" s="95"/>
      <c r="G44" s="95"/>
      <c r="H44" s="95"/>
      <c r="I44" s="95"/>
      <c r="J44" s="94">
        <f t="shared" si="0"/>
        <v>0</v>
      </c>
      <c r="K44" s="96">
        <f t="shared" si="1"/>
        <v>0</v>
      </c>
      <c r="L44" s="94">
        <f t="shared" si="2"/>
        <v>0</v>
      </c>
      <c r="M44" s="94">
        <f t="shared" si="3"/>
        <v>0</v>
      </c>
      <c r="N44" s="94">
        <f t="shared" si="4"/>
        <v>0</v>
      </c>
      <c r="O44" s="97">
        <f t="shared" si="5"/>
        <v>0</v>
      </c>
    </row>
    <row r="45" spans="1:15" x14ac:dyDescent="0.2">
      <c r="A45" s="88"/>
      <c r="B45" s="118" t="s">
        <v>155</v>
      </c>
      <c r="C45" s="88" t="s">
        <v>89</v>
      </c>
      <c r="D45" s="94">
        <v>230.3</v>
      </c>
      <c r="E45" s="95"/>
      <c r="F45" s="95"/>
      <c r="G45" s="95"/>
      <c r="H45" s="95"/>
      <c r="I45" s="95"/>
      <c r="J45" s="94">
        <f t="shared" si="0"/>
        <v>0</v>
      </c>
      <c r="K45" s="96">
        <f t="shared" si="1"/>
        <v>0</v>
      </c>
      <c r="L45" s="94">
        <f t="shared" si="2"/>
        <v>0</v>
      </c>
      <c r="M45" s="94">
        <f t="shared" si="3"/>
        <v>0</v>
      </c>
      <c r="N45" s="94">
        <f t="shared" si="4"/>
        <v>0</v>
      </c>
      <c r="O45" s="97">
        <f t="shared" si="5"/>
        <v>0</v>
      </c>
    </row>
    <row r="46" spans="1:15" x14ac:dyDescent="0.2">
      <c r="A46" s="88"/>
      <c r="B46" s="118" t="s">
        <v>141</v>
      </c>
      <c r="C46" s="88" t="s">
        <v>142</v>
      </c>
      <c r="D46" s="94">
        <v>1036.3499999999999</v>
      </c>
      <c r="E46" s="95"/>
      <c r="F46" s="95"/>
      <c r="G46" s="95"/>
      <c r="H46" s="95"/>
      <c r="I46" s="95"/>
      <c r="J46" s="94">
        <f t="shared" si="0"/>
        <v>0</v>
      </c>
      <c r="K46" s="96">
        <f t="shared" si="1"/>
        <v>0</v>
      </c>
      <c r="L46" s="94">
        <f t="shared" si="2"/>
        <v>0</v>
      </c>
      <c r="M46" s="94">
        <f t="shared" si="3"/>
        <v>0</v>
      </c>
      <c r="N46" s="94">
        <f t="shared" si="4"/>
        <v>0</v>
      </c>
      <c r="O46" s="97">
        <f t="shared" si="5"/>
        <v>0</v>
      </c>
    </row>
    <row r="47" spans="1:15" x14ac:dyDescent="0.2">
      <c r="A47" s="88"/>
      <c r="B47" s="118" t="s">
        <v>156</v>
      </c>
      <c r="C47" s="88" t="s">
        <v>157</v>
      </c>
      <c r="D47" s="94">
        <v>57.58</v>
      </c>
      <c r="E47" s="95"/>
      <c r="F47" s="95"/>
      <c r="G47" s="95"/>
      <c r="H47" s="95"/>
      <c r="I47" s="95"/>
      <c r="J47" s="94">
        <f t="shared" si="0"/>
        <v>0</v>
      </c>
      <c r="K47" s="96">
        <f t="shared" si="1"/>
        <v>0</v>
      </c>
      <c r="L47" s="94">
        <f t="shared" si="2"/>
        <v>0</v>
      </c>
      <c r="M47" s="94">
        <f t="shared" si="3"/>
        <v>0</v>
      </c>
      <c r="N47" s="94">
        <f t="shared" si="4"/>
        <v>0</v>
      </c>
      <c r="O47" s="97">
        <f t="shared" si="5"/>
        <v>0</v>
      </c>
    </row>
    <row r="48" spans="1:15" x14ac:dyDescent="0.2">
      <c r="A48" s="88"/>
      <c r="B48" s="118" t="s">
        <v>158</v>
      </c>
      <c r="C48" s="88" t="s">
        <v>142</v>
      </c>
      <c r="D48" s="94">
        <v>575.75</v>
      </c>
      <c r="E48" s="95"/>
      <c r="F48" s="95"/>
      <c r="G48" s="95"/>
      <c r="H48" s="95"/>
      <c r="I48" s="95"/>
      <c r="J48" s="94">
        <f t="shared" si="0"/>
        <v>0</v>
      </c>
      <c r="K48" s="96">
        <f t="shared" si="1"/>
        <v>0</v>
      </c>
      <c r="L48" s="94">
        <f t="shared" si="2"/>
        <v>0</v>
      </c>
      <c r="M48" s="94">
        <f t="shared" si="3"/>
        <v>0</v>
      </c>
      <c r="N48" s="94">
        <f t="shared" si="4"/>
        <v>0</v>
      </c>
      <c r="O48" s="97">
        <f t="shared" si="5"/>
        <v>0</v>
      </c>
    </row>
    <row r="49" spans="1:15" x14ac:dyDescent="0.2">
      <c r="A49" s="88"/>
      <c r="B49" s="118" t="s">
        <v>159</v>
      </c>
      <c r="C49" s="88" t="s">
        <v>157</v>
      </c>
      <c r="D49" s="94">
        <v>103.64</v>
      </c>
      <c r="E49" s="95"/>
      <c r="F49" s="95"/>
      <c r="G49" s="95"/>
      <c r="H49" s="95"/>
      <c r="I49" s="95"/>
      <c r="J49" s="94">
        <f t="shared" si="0"/>
        <v>0</v>
      </c>
      <c r="K49" s="96">
        <f t="shared" si="1"/>
        <v>0</v>
      </c>
      <c r="L49" s="94">
        <f t="shared" si="2"/>
        <v>0</v>
      </c>
      <c r="M49" s="94">
        <f t="shared" si="3"/>
        <v>0</v>
      </c>
      <c r="N49" s="94">
        <f t="shared" si="4"/>
        <v>0</v>
      </c>
      <c r="O49" s="97">
        <f t="shared" si="5"/>
        <v>0</v>
      </c>
    </row>
    <row r="50" spans="1:15" x14ac:dyDescent="0.2">
      <c r="A50" s="88" t="s">
        <v>160</v>
      </c>
      <c r="B50" s="93" t="s">
        <v>161</v>
      </c>
      <c r="C50" s="88"/>
      <c r="D50" s="94"/>
      <c r="E50" s="95"/>
      <c r="F50" s="95"/>
      <c r="G50" s="95"/>
      <c r="H50" s="95"/>
      <c r="I50" s="95"/>
      <c r="J50" s="94">
        <f t="shared" si="0"/>
        <v>0</v>
      </c>
      <c r="K50" s="96">
        <f t="shared" si="1"/>
        <v>0</v>
      </c>
      <c r="L50" s="94">
        <f t="shared" si="2"/>
        <v>0</v>
      </c>
      <c r="M50" s="94">
        <f t="shared" si="3"/>
        <v>0</v>
      </c>
      <c r="N50" s="94">
        <f t="shared" si="4"/>
        <v>0</v>
      </c>
      <c r="O50" s="97">
        <f t="shared" si="5"/>
        <v>0</v>
      </c>
    </row>
    <row r="51" spans="1:15" ht="29.25" x14ac:dyDescent="0.2">
      <c r="A51" s="88" t="s">
        <v>162</v>
      </c>
      <c r="B51" s="93" t="s">
        <v>163</v>
      </c>
      <c r="C51" s="88" t="s">
        <v>89</v>
      </c>
      <c r="D51" s="94">
        <v>867.2</v>
      </c>
      <c r="E51" s="95"/>
      <c r="F51" s="95"/>
      <c r="G51" s="95"/>
      <c r="H51" s="95"/>
      <c r="I51" s="95"/>
      <c r="J51" s="94">
        <f t="shared" si="0"/>
        <v>0</v>
      </c>
      <c r="K51" s="96">
        <f t="shared" si="1"/>
        <v>0</v>
      </c>
      <c r="L51" s="94">
        <f t="shared" si="2"/>
        <v>0</v>
      </c>
      <c r="M51" s="94">
        <f t="shared" si="3"/>
        <v>0</v>
      </c>
      <c r="N51" s="94">
        <f t="shared" si="4"/>
        <v>0</v>
      </c>
      <c r="O51" s="97">
        <f t="shared" si="5"/>
        <v>0</v>
      </c>
    </row>
    <row r="52" spans="1:15" ht="29.25" x14ac:dyDescent="0.2">
      <c r="A52" s="88" t="s">
        <v>164</v>
      </c>
      <c r="B52" s="93" t="s">
        <v>165</v>
      </c>
      <c r="C52" s="88" t="s">
        <v>89</v>
      </c>
      <c r="D52" s="94">
        <v>1711.75</v>
      </c>
      <c r="E52" s="95"/>
      <c r="F52" s="95"/>
      <c r="G52" s="95"/>
      <c r="H52" s="95"/>
      <c r="I52" s="95"/>
      <c r="J52" s="94">
        <f t="shared" si="0"/>
        <v>0</v>
      </c>
      <c r="K52" s="96">
        <f t="shared" si="1"/>
        <v>0</v>
      </c>
      <c r="L52" s="94">
        <f t="shared" si="2"/>
        <v>0</v>
      </c>
      <c r="M52" s="94">
        <f t="shared" si="3"/>
        <v>0</v>
      </c>
      <c r="N52" s="94">
        <f t="shared" si="4"/>
        <v>0</v>
      </c>
      <c r="O52" s="97">
        <f t="shared" si="5"/>
        <v>0</v>
      </c>
    </row>
    <row r="53" spans="1:15" ht="19.5" x14ac:dyDescent="0.2">
      <c r="A53" s="88"/>
      <c r="B53" s="118" t="s">
        <v>166</v>
      </c>
      <c r="C53" s="88" t="s">
        <v>89</v>
      </c>
      <c r="D53" s="94">
        <v>1711.75</v>
      </c>
      <c r="E53" s="95"/>
      <c r="F53" s="95"/>
      <c r="G53" s="95"/>
      <c r="H53" s="95"/>
      <c r="I53" s="95"/>
      <c r="J53" s="94">
        <f t="shared" si="0"/>
        <v>0</v>
      </c>
      <c r="K53" s="96">
        <f t="shared" si="1"/>
        <v>0</v>
      </c>
      <c r="L53" s="94">
        <f t="shared" si="2"/>
        <v>0</v>
      </c>
      <c r="M53" s="94">
        <f t="shared" si="3"/>
        <v>0</v>
      </c>
      <c r="N53" s="94">
        <f t="shared" si="4"/>
        <v>0</v>
      </c>
      <c r="O53" s="97">
        <f t="shared" si="5"/>
        <v>0</v>
      </c>
    </row>
    <row r="54" spans="1:15" x14ac:dyDescent="0.2">
      <c r="A54" s="88"/>
      <c r="B54" s="118" t="s">
        <v>141</v>
      </c>
      <c r="C54" s="88" t="s">
        <v>142</v>
      </c>
      <c r="D54" s="94">
        <v>7702.88</v>
      </c>
      <c r="E54" s="95"/>
      <c r="F54" s="95"/>
      <c r="G54" s="95"/>
      <c r="H54" s="95"/>
      <c r="I54" s="95"/>
      <c r="J54" s="94">
        <f t="shared" si="0"/>
        <v>0</v>
      </c>
      <c r="K54" s="96">
        <f t="shared" si="1"/>
        <v>0</v>
      </c>
      <c r="L54" s="94">
        <f t="shared" si="2"/>
        <v>0</v>
      </c>
      <c r="M54" s="94">
        <f t="shared" si="3"/>
        <v>0</v>
      </c>
      <c r="N54" s="94">
        <f t="shared" si="4"/>
        <v>0</v>
      </c>
      <c r="O54" s="97">
        <f t="shared" si="5"/>
        <v>0</v>
      </c>
    </row>
    <row r="55" spans="1:15" x14ac:dyDescent="0.2">
      <c r="A55" s="88"/>
      <c r="B55" s="118" t="s">
        <v>167</v>
      </c>
      <c r="C55" s="88" t="s">
        <v>79</v>
      </c>
      <c r="D55" s="94">
        <v>8558.75</v>
      </c>
      <c r="E55" s="95"/>
      <c r="F55" s="95"/>
      <c r="G55" s="95"/>
      <c r="H55" s="95"/>
      <c r="I55" s="95"/>
      <c r="J55" s="94">
        <f t="shared" si="0"/>
        <v>0</v>
      </c>
      <c r="K55" s="96">
        <f t="shared" si="1"/>
        <v>0</v>
      </c>
      <c r="L55" s="94">
        <f t="shared" si="2"/>
        <v>0</v>
      </c>
      <c r="M55" s="94">
        <f t="shared" si="3"/>
        <v>0</v>
      </c>
      <c r="N55" s="94">
        <f t="shared" si="4"/>
        <v>0</v>
      </c>
      <c r="O55" s="97">
        <f t="shared" si="5"/>
        <v>0</v>
      </c>
    </row>
    <row r="56" spans="1:15" ht="29.25" x14ac:dyDescent="0.2">
      <c r="A56" s="88" t="s">
        <v>168</v>
      </c>
      <c r="B56" s="93" t="s">
        <v>169</v>
      </c>
      <c r="C56" s="88" t="s">
        <v>89</v>
      </c>
      <c r="D56" s="94">
        <v>22.65</v>
      </c>
      <c r="E56" s="95"/>
      <c r="F56" s="95"/>
      <c r="G56" s="95"/>
      <c r="H56" s="95"/>
      <c r="I56" s="95"/>
      <c r="J56" s="94">
        <f t="shared" si="0"/>
        <v>0</v>
      </c>
      <c r="K56" s="96">
        <f t="shared" si="1"/>
        <v>0</v>
      </c>
      <c r="L56" s="94">
        <f t="shared" si="2"/>
        <v>0</v>
      </c>
      <c r="M56" s="94">
        <f t="shared" si="3"/>
        <v>0</v>
      </c>
      <c r="N56" s="94">
        <f t="shared" si="4"/>
        <v>0</v>
      </c>
      <c r="O56" s="97">
        <f t="shared" si="5"/>
        <v>0</v>
      </c>
    </row>
    <row r="57" spans="1:15" ht="19.5" x14ac:dyDescent="0.2">
      <c r="A57" s="88"/>
      <c r="B57" s="118" t="s">
        <v>170</v>
      </c>
      <c r="C57" s="88" t="s">
        <v>89</v>
      </c>
      <c r="D57" s="94">
        <v>22.65</v>
      </c>
      <c r="E57" s="95"/>
      <c r="F57" s="95"/>
      <c r="G57" s="95"/>
      <c r="H57" s="95"/>
      <c r="I57" s="95"/>
      <c r="J57" s="94">
        <f t="shared" si="0"/>
        <v>0</v>
      </c>
      <c r="K57" s="96">
        <f t="shared" si="1"/>
        <v>0</v>
      </c>
      <c r="L57" s="94">
        <f t="shared" si="2"/>
        <v>0</v>
      </c>
      <c r="M57" s="94">
        <f t="shared" si="3"/>
        <v>0</v>
      </c>
      <c r="N57" s="94">
        <f t="shared" si="4"/>
        <v>0</v>
      </c>
      <c r="O57" s="97">
        <f t="shared" si="5"/>
        <v>0</v>
      </c>
    </row>
    <row r="58" spans="1:15" x14ac:dyDescent="0.2">
      <c r="A58" s="88"/>
      <c r="B58" s="118" t="s">
        <v>141</v>
      </c>
      <c r="C58" s="88" t="s">
        <v>142</v>
      </c>
      <c r="D58" s="94">
        <v>101.93</v>
      </c>
      <c r="E58" s="95"/>
      <c r="F58" s="95"/>
      <c r="G58" s="95"/>
      <c r="H58" s="95"/>
      <c r="I58" s="95"/>
      <c r="J58" s="94">
        <f t="shared" si="0"/>
        <v>0</v>
      </c>
      <c r="K58" s="96">
        <f t="shared" si="1"/>
        <v>0</v>
      </c>
      <c r="L58" s="94">
        <f t="shared" si="2"/>
        <v>0</v>
      </c>
      <c r="M58" s="94">
        <f t="shared" si="3"/>
        <v>0</v>
      </c>
      <c r="N58" s="94">
        <f t="shared" si="4"/>
        <v>0</v>
      </c>
      <c r="O58" s="97">
        <f t="shared" si="5"/>
        <v>0</v>
      </c>
    </row>
    <row r="59" spans="1:15" x14ac:dyDescent="0.2">
      <c r="A59" s="88"/>
      <c r="B59" s="118" t="s">
        <v>167</v>
      </c>
      <c r="C59" s="88" t="s">
        <v>79</v>
      </c>
      <c r="D59" s="94">
        <v>113.25</v>
      </c>
      <c r="E59" s="95"/>
      <c r="F59" s="95"/>
      <c r="G59" s="95"/>
      <c r="H59" s="95"/>
      <c r="I59" s="95"/>
      <c r="J59" s="94">
        <f t="shared" si="0"/>
        <v>0</v>
      </c>
      <c r="K59" s="96">
        <f t="shared" si="1"/>
        <v>0</v>
      </c>
      <c r="L59" s="94">
        <f t="shared" si="2"/>
        <v>0</v>
      </c>
      <c r="M59" s="94">
        <f t="shared" si="3"/>
        <v>0</v>
      </c>
      <c r="N59" s="94">
        <f t="shared" si="4"/>
        <v>0</v>
      </c>
      <c r="O59" s="97">
        <f t="shared" si="5"/>
        <v>0</v>
      </c>
    </row>
    <row r="60" spans="1:15" ht="39" x14ac:dyDescent="0.2">
      <c r="A60" s="88" t="s">
        <v>171</v>
      </c>
      <c r="B60" s="93" t="s">
        <v>172</v>
      </c>
      <c r="C60" s="88" t="s">
        <v>89</v>
      </c>
      <c r="D60" s="94">
        <v>400.5</v>
      </c>
      <c r="E60" s="95"/>
      <c r="F60" s="95"/>
      <c r="G60" s="95"/>
      <c r="H60" s="95"/>
      <c r="I60" s="95"/>
      <c r="J60" s="94">
        <f t="shared" si="0"/>
        <v>0</v>
      </c>
      <c r="K60" s="96">
        <f t="shared" si="1"/>
        <v>0</v>
      </c>
      <c r="L60" s="94">
        <f t="shared" si="2"/>
        <v>0</v>
      </c>
      <c r="M60" s="94">
        <f t="shared" si="3"/>
        <v>0</v>
      </c>
      <c r="N60" s="94">
        <f t="shared" si="4"/>
        <v>0</v>
      </c>
      <c r="O60" s="97">
        <f t="shared" si="5"/>
        <v>0</v>
      </c>
    </row>
    <row r="61" spans="1:15" ht="19.5" x14ac:dyDescent="0.2">
      <c r="A61" s="88"/>
      <c r="B61" s="118" t="s">
        <v>173</v>
      </c>
      <c r="C61" s="88" t="s">
        <v>89</v>
      </c>
      <c r="D61" s="94">
        <v>400.5</v>
      </c>
      <c r="E61" s="95"/>
      <c r="F61" s="95"/>
      <c r="G61" s="95"/>
      <c r="H61" s="95"/>
      <c r="I61" s="95"/>
      <c r="J61" s="94">
        <f t="shared" si="0"/>
        <v>0</v>
      </c>
      <c r="K61" s="96">
        <f t="shared" si="1"/>
        <v>0</v>
      </c>
      <c r="L61" s="94">
        <f t="shared" si="2"/>
        <v>0</v>
      </c>
      <c r="M61" s="94">
        <f t="shared" si="3"/>
        <v>0</v>
      </c>
      <c r="N61" s="94">
        <f t="shared" si="4"/>
        <v>0</v>
      </c>
      <c r="O61" s="97">
        <f t="shared" si="5"/>
        <v>0</v>
      </c>
    </row>
    <row r="62" spans="1:15" x14ac:dyDescent="0.2">
      <c r="A62" s="88"/>
      <c r="B62" s="118" t="s">
        <v>141</v>
      </c>
      <c r="C62" s="88" t="s">
        <v>142</v>
      </c>
      <c r="D62" s="94">
        <v>1802.25</v>
      </c>
      <c r="E62" s="95"/>
      <c r="F62" s="95"/>
      <c r="G62" s="95"/>
      <c r="H62" s="95"/>
      <c r="I62" s="95"/>
      <c r="J62" s="94">
        <f t="shared" si="0"/>
        <v>0</v>
      </c>
      <c r="K62" s="96">
        <f t="shared" si="1"/>
        <v>0</v>
      </c>
      <c r="L62" s="94">
        <f t="shared" si="2"/>
        <v>0</v>
      </c>
      <c r="M62" s="94">
        <f t="shared" si="3"/>
        <v>0</v>
      </c>
      <c r="N62" s="94">
        <f t="shared" si="4"/>
        <v>0</v>
      </c>
      <c r="O62" s="97">
        <f t="shared" si="5"/>
        <v>0</v>
      </c>
    </row>
    <row r="63" spans="1:15" x14ac:dyDescent="0.2">
      <c r="A63" s="88" t="s">
        <v>174</v>
      </c>
      <c r="B63" s="93" t="s">
        <v>175</v>
      </c>
      <c r="C63" s="88" t="s">
        <v>77</v>
      </c>
      <c r="D63" s="94">
        <v>1123.2</v>
      </c>
      <c r="E63" s="95"/>
      <c r="F63" s="95"/>
      <c r="G63" s="95"/>
      <c r="H63" s="95"/>
      <c r="I63" s="95"/>
      <c r="J63" s="94">
        <f t="shared" si="0"/>
        <v>0</v>
      </c>
      <c r="K63" s="96">
        <f t="shared" si="1"/>
        <v>0</v>
      </c>
      <c r="L63" s="94">
        <f t="shared" si="2"/>
        <v>0</v>
      </c>
      <c r="M63" s="94">
        <f t="shared" si="3"/>
        <v>0</v>
      </c>
      <c r="N63" s="94">
        <f t="shared" si="4"/>
        <v>0</v>
      </c>
      <c r="O63" s="97">
        <f t="shared" si="5"/>
        <v>0</v>
      </c>
    </row>
    <row r="64" spans="1:15" x14ac:dyDescent="0.2">
      <c r="A64" s="88" t="s">
        <v>176</v>
      </c>
      <c r="B64" s="93" t="s">
        <v>177</v>
      </c>
      <c r="C64" s="88" t="s">
        <v>77</v>
      </c>
      <c r="D64" s="94">
        <v>58</v>
      </c>
      <c r="E64" s="95"/>
      <c r="F64" s="95"/>
      <c r="G64" s="95"/>
      <c r="H64" s="95"/>
      <c r="I64" s="95"/>
      <c r="J64" s="94">
        <f t="shared" si="0"/>
        <v>0</v>
      </c>
      <c r="K64" s="96">
        <f t="shared" si="1"/>
        <v>0</v>
      </c>
      <c r="L64" s="94">
        <f t="shared" si="2"/>
        <v>0</v>
      </c>
      <c r="M64" s="94">
        <f t="shared" si="3"/>
        <v>0</v>
      </c>
      <c r="N64" s="94">
        <f t="shared" si="4"/>
        <v>0</v>
      </c>
      <c r="O64" s="97">
        <f t="shared" si="5"/>
        <v>0</v>
      </c>
    </row>
    <row r="65" spans="1:15" ht="39" x14ac:dyDescent="0.2">
      <c r="A65" s="88" t="s">
        <v>178</v>
      </c>
      <c r="B65" s="93" t="s">
        <v>179</v>
      </c>
      <c r="C65" s="88" t="s">
        <v>89</v>
      </c>
      <c r="D65" s="94">
        <v>2134.9</v>
      </c>
      <c r="E65" s="95"/>
      <c r="F65" s="95"/>
      <c r="G65" s="95"/>
      <c r="H65" s="95"/>
      <c r="I65" s="95"/>
      <c r="J65" s="94">
        <f t="shared" si="0"/>
        <v>0</v>
      </c>
      <c r="K65" s="96">
        <f t="shared" si="1"/>
        <v>0</v>
      </c>
      <c r="L65" s="94">
        <f t="shared" si="2"/>
        <v>0</v>
      </c>
      <c r="M65" s="94">
        <f t="shared" si="3"/>
        <v>0</v>
      </c>
      <c r="N65" s="94">
        <f t="shared" si="4"/>
        <v>0</v>
      </c>
      <c r="O65" s="97">
        <f t="shared" si="5"/>
        <v>0</v>
      </c>
    </row>
    <row r="66" spans="1:15" x14ac:dyDescent="0.2">
      <c r="A66" s="88"/>
      <c r="B66" s="118" t="s">
        <v>155</v>
      </c>
      <c r="C66" s="88" t="s">
        <v>89</v>
      </c>
      <c r="D66" s="94">
        <v>2134.9</v>
      </c>
      <c r="E66" s="95"/>
      <c r="F66" s="95"/>
      <c r="G66" s="95"/>
      <c r="H66" s="95"/>
      <c r="I66" s="95"/>
      <c r="J66" s="94">
        <f t="shared" si="0"/>
        <v>0</v>
      </c>
      <c r="K66" s="96">
        <f t="shared" si="1"/>
        <v>0</v>
      </c>
      <c r="L66" s="94">
        <f t="shared" si="2"/>
        <v>0</v>
      </c>
      <c r="M66" s="94">
        <f t="shared" si="3"/>
        <v>0</v>
      </c>
      <c r="N66" s="94">
        <f t="shared" si="4"/>
        <v>0</v>
      </c>
      <c r="O66" s="97">
        <f t="shared" si="5"/>
        <v>0</v>
      </c>
    </row>
    <row r="67" spans="1:15" x14ac:dyDescent="0.2">
      <c r="A67" s="88"/>
      <c r="B67" s="118" t="s">
        <v>141</v>
      </c>
      <c r="C67" s="88" t="s">
        <v>142</v>
      </c>
      <c r="D67" s="94">
        <v>9607.0499999999993</v>
      </c>
      <c r="E67" s="95"/>
      <c r="F67" s="95"/>
      <c r="G67" s="95"/>
      <c r="H67" s="95"/>
      <c r="I67" s="95"/>
      <c r="J67" s="94">
        <f t="shared" si="0"/>
        <v>0</v>
      </c>
      <c r="K67" s="96">
        <f t="shared" si="1"/>
        <v>0</v>
      </c>
      <c r="L67" s="94">
        <f t="shared" si="2"/>
        <v>0</v>
      </c>
      <c r="M67" s="94">
        <f t="shared" si="3"/>
        <v>0</v>
      </c>
      <c r="N67" s="94">
        <f t="shared" si="4"/>
        <v>0</v>
      </c>
      <c r="O67" s="97">
        <f t="shared" si="5"/>
        <v>0</v>
      </c>
    </row>
    <row r="68" spans="1:15" x14ac:dyDescent="0.2">
      <c r="A68" s="88"/>
      <c r="B68" s="118" t="s">
        <v>156</v>
      </c>
      <c r="C68" s="88" t="s">
        <v>157</v>
      </c>
      <c r="D68" s="94">
        <v>533.73</v>
      </c>
      <c r="E68" s="95"/>
      <c r="F68" s="95"/>
      <c r="G68" s="95"/>
      <c r="H68" s="95"/>
      <c r="I68" s="95"/>
      <c r="J68" s="94">
        <f t="shared" si="0"/>
        <v>0</v>
      </c>
      <c r="K68" s="96">
        <f t="shared" si="1"/>
        <v>0</v>
      </c>
      <c r="L68" s="94">
        <f t="shared" si="2"/>
        <v>0</v>
      </c>
      <c r="M68" s="94">
        <f t="shared" si="3"/>
        <v>0</v>
      </c>
      <c r="N68" s="94">
        <f t="shared" si="4"/>
        <v>0</v>
      </c>
      <c r="O68" s="97">
        <f t="shared" si="5"/>
        <v>0</v>
      </c>
    </row>
    <row r="69" spans="1:15" x14ac:dyDescent="0.2">
      <c r="A69" s="88"/>
      <c r="B69" s="118" t="s">
        <v>180</v>
      </c>
      <c r="C69" s="88" t="s">
        <v>142</v>
      </c>
      <c r="D69" s="94">
        <v>5337.25</v>
      </c>
      <c r="E69" s="95"/>
      <c r="F69" s="95"/>
      <c r="G69" s="95"/>
      <c r="H69" s="95"/>
      <c r="I69" s="95"/>
      <c r="J69" s="94">
        <f t="shared" si="0"/>
        <v>0</v>
      </c>
      <c r="K69" s="96">
        <f t="shared" si="1"/>
        <v>0</v>
      </c>
      <c r="L69" s="94">
        <f t="shared" si="2"/>
        <v>0</v>
      </c>
      <c r="M69" s="94">
        <f t="shared" si="3"/>
        <v>0</v>
      </c>
      <c r="N69" s="94">
        <f t="shared" si="4"/>
        <v>0</v>
      </c>
      <c r="O69" s="97">
        <f t="shared" si="5"/>
        <v>0</v>
      </c>
    </row>
    <row r="70" spans="1:15" x14ac:dyDescent="0.2">
      <c r="A70" s="88"/>
      <c r="B70" s="118" t="s">
        <v>159</v>
      </c>
      <c r="C70" s="88" t="s">
        <v>157</v>
      </c>
      <c r="D70" s="94">
        <v>960.71</v>
      </c>
      <c r="E70" s="95"/>
      <c r="F70" s="95"/>
      <c r="G70" s="95"/>
      <c r="H70" s="95"/>
      <c r="I70" s="95"/>
      <c r="J70" s="94">
        <f t="shared" si="0"/>
        <v>0</v>
      </c>
      <c r="K70" s="96">
        <f t="shared" si="1"/>
        <v>0</v>
      </c>
      <c r="L70" s="94">
        <f t="shared" si="2"/>
        <v>0</v>
      </c>
      <c r="M70" s="94">
        <f t="shared" si="3"/>
        <v>0</v>
      </c>
      <c r="N70" s="94">
        <f t="shared" si="4"/>
        <v>0</v>
      </c>
      <c r="O70" s="97">
        <f t="shared" si="5"/>
        <v>0</v>
      </c>
    </row>
    <row r="71" spans="1:15" x14ac:dyDescent="0.2">
      <c r="A71" s="108">
        <v>3</v>
      </c>
      <c r="B71" s="109" t="s">
        <v>181</v>
      </c>
      <c r="C71" s="88"/>
      <c r="D71" s="94"/>
      <c r="E71" s="95"/>
      <c r="F71" s="95"/>
      <c r="G71" s="95"/>
      <c r="H71" s="95"/>
      <c r="I71" s="95"/>
      <c r="J71" s="94">
        <f t="shared" si="0"/>
        <v>0</v>
      </c>
      <c r="K71" s="96">
        <f t="shared" si="1"/>
        <v>0</v>
      </c>
      <c r="L71" s="94">
        <f t="shared" si="2"/>
        <v>0</v>
      </c>
      <c r="M71" s="94">
        <f t="shared" si="3"/>
        <v>0</v>
      </c>
      <c r="N71" s="94">
        <f t="shared" si="4"/>
        <v>0</v>
      </c>
      <c r="O71" s="97">
        <f t="shared" si="5"/>
        <v>0</v>
      </c>
    </row>
    <row r="72" spans="1:15" x14ac:dyDescent="0.2">
      <c r="A72" s="88" t="s">
        <v>182</v>
      </c>
      <c r="B72" s="93" t="s">
        <v>183</v>
      </c>
      <c r="C72" s="88" t="s">
        <v>79</v>
      </c>
      <c r="D72" s="94">
        <v>1</v>
      </c>
      <c r="E72" s="95"/>
      <c r="F72" s="95"/>
      <c r="G72" s="95"/>
      <c r="H72" s="95"/>
      <c r="I72" s="95"/>
      <c r="J72" s="94">
        <f t="shared" si="0"/>
        <v>0</v>
      </c>
      <c r="K72" s="96">
        <f t="shared" si="1"/>
        <v>0</v>
      </c>
      <c r="L72" s="94">
        <f t="shared" si="2"/>
        <v>0</v>
      </c>
      <c r="M72" s="94">
        <f t="shared" si="3"/>
        <v>0</v>
      </c>
      <c r="N72" s="94">
        <f t="shared" si="4"/>
        <v>0</v>
      </c>
      <c r="O72" s="97">
        <f t="shared" si="5"/>
        <v>0</v>
      </c>
    </row>
    <row r="73" spans="1:15" x14ac:dyDescent="0.2">
      <c r="A73" s="88" t="s">
        <v>184</v>
      </c>
      <c r="B73" s="93" t="s">
        <v>185</v>
      </c>
      <c r="C73" s="88" t="s">
        <v>79</v>
      </c>
      <c r="D73" s="94">
        <v>1</v>
      </c>
      <c r="E73" s="95"/>
      <c r="F73" s="95"/>
      <c r="G73" s="95"/>
      <c r="H73" s="95"/>
      <c r="I73" s="95"/>
      <c r="J73" s="94">
        <f t="shared" si="0"/>
        <v>0</v>
      </c>
      <c r="K73" s="96">
        <f t="shared" si="1"/>
        <v>0</v>
      </c>
      <c r="L73" s="94">
        <f t="shared" si="2"/>
        <v>0</v>
      </c>
      <c r="M73" s="94">
        <f t="shared" si="3"/>
        <v>0</v>
      </c>
      <c r="N73" s="94">
        <f t="shared" si="4"/>
        <v>0</v>
      </c>
      <c r="O73" s="97">
        <f t="shared" si="5"/>
        <v>0</v>
      </c>
    </row>
    <row r="74" spans="1:15" x14ac:dyDescent="0.2">
      <c r="A74" s="88" t="s">
        <v>186</v>
      </c>
      <c r="B74" s="93" t="s">
        <v>187</v>
      </c>
      <c r="C74" s="88" t="s">
        <v>79</v>
      </c>
      <c r="D74" s="94">
        <v>48</v>
      </c>
      <c r="E74" s="95"/>
      <c r="F74" s="95"/>
      <c r="G74" s="95"/>
      <c r="H74" s="95"/>
      <c r="I74" s="95"/>
      <c r="J74" s="94">
        <f t="shared" si="0"/>
        <v>0</v>
      </c>
      <c r="K74" s="96">
        <f t="shared" si="1"/>
        <v>0</v>
      </c>
      <c r="L74" s="94">
        <f t="shared" si="2"/>
        <v>0</v>
      </c>
      <c r="M74" s="94">
        <f t="shared" si="3"/>
        <v>0</v>
      </c>
      <c r="N74" s="94">
        <f t="shared" si="4"/>
        <v>0</v>
      </c>
      <c r="O74" s="97">
        <f t="shared" si="5"/>
        <v>0</v>
      </c>
    </row>
    <row r="75" spans="1:15" ht="29.25" x14ac:dyDescent="0.2">
      <c r="A75" s="88" t="s">
        <v>188</v>
      </c>
      <c r="B75" s="93" t="s">
        <v>189</v>
      </c>
      <c r="C75" s="88" t="s">
        <v>89</v>
      </c>
      <c r="D75" s="94">
        <v>196.8</v>
      </c>
      <c r="E75" s="95"/>
      <c r="F75" s="95"/>
      <c r="G75" s="95"/>
      <c r="H75" s="95"/>
      <c r="I75" s="95"/>
      <c r="J75" s="94">
        <f t="shared" si="0"/>
        <v>0</v>
      </c>
      <c r="K75" s="96">
        <f t="shared" si="1"/>
        <v>0</v>
      </c>
      <c r="L75" s="94">
        <f t="shared" si="2"/>
        <v>0</v>
      </c>
      <c r="M75" s="94">
        <f t="shared" si="3"/>
        <v>0</v>
      </c>
      <c r="N75" s="94">
        <f t="shared" si="4"/>
        <v>0</v>
      </c>
      <c r="O75" s="97">
        <f t="shared" si="5"/>
        <v>0</v>
      </c>
    </row>
    <row r="76" spans="1:15" ht="29.25" x14ac:dyDescent="0.2">
      <c r="A76" s="88" t="s">
        <v>190</v>
      </c>
      <c r="B76" s="93" t="s">
        <v>191</v>
      </c>
      <c r="C76" s="88" t="s">
        <v>89</v>
      </c>
      <c r="D76" s="94">
        <v>19.68</v>
      </c>
      <c r="E76" s="95"/>
      <c r="F76" s="95"/>
      <c r="G76" s="95"/>
      <c r="H76" s="95"/>
      <c r="I76" s="95"/>
      <c r="J76" s="94">
        <f t="shared" si="0"/>
        <v>0</v>
      </c>
      <c r="K76" s="96">
        <f t="shared" si="1"/>
        <v>0</v>
      </c>
      <c r="L76" s="94">
        <f t="shared" si="2"/>
        <v>0</v>
      </c>
      <c r="M76" s="94">
        <f t="shared" si="3"/>
        <v>0</v>
      </c>
      <c r="N76" s="94">
        <f t="shared" si="4"/>
        <v>0</v>
      </c>
      <c r="O76" s="97">
        <f t="shared" si="5"/>
        <v>0</v>
      </c>
    </row>
    <row r="77" spans="1:15" ht="29.25" x14ac:dyDescent="0.2">
      <c r="A77" s="88" t="s">
        <v>192</v>
      </c>
      <c r="B77" s="93" t="s">
        <v>193</v>
      </c>
      <c r="C77" s="88" t="s">
        <v>89</v>
      </c>
      <c r="D77" s="94">
        <v>98.4</v>
      </c>
      <c r="E77" s="95"/>
      <c r="F77" s="95"/>
      <c r="G77" s="95"/>
      <c r="H77" s="95"/>
      <c r="I77" s="95"/>
      <c r="J77" s="94">
        <f t="shared" si="0"/>
        <v>0</v>
      </c>
      <c r="K77" s="96">
        <f t="shared" si="1"/>
        <v>0</v>
      </c>
      <c r="L77" s="94">
        <f t="shared" si="2"/>
        <v>0</v>
      </c>
      <c r="M77" s="94">
        <f t="shared" si="3"/>
        <v>0</v>
      </c>
      <c r="N77" s="94">
        <f t="shared" si="4"/>
        <v>0</v>
      </c>
      <c r="O77" s="97">
        <f t="shared" si="5"/>
        <v>0</v>
      </c>
    </row>
    <row r="78" spans="1:15" ht="29.25" x14ac:dyDescent="0.2">
      <c r="A78" s="88" t="s">
        <v>194</v>
      </c>
      <c r="B78" s="93" t="s">
        <v>195</v>
      </c>
      <c r="C78" s="88" t="s">
        <v>77</v>
      </c>
      <c r="D78" s="94">
        <v>201.6</v>
      </c>
      <c r="E78" s="95"/>
      <c r="F78" s="95"/>
      <c r="G78" s="95"/>
      <c r="H78" s="95"/>
      <c r="I78" s="95"/>
      <c r="J78" s="94">
        <f t="shared" si="0"/>
        <v>0</v>
      </c>
      <c r="K78" s="96">
        <f t="shared" si="1"/>
        <v>0</v>
      </c>
      <c r="L78" s="94">
        <f t="shared" si="2"/>
        <v>0</v>
      </c>
      <c r="M78" s="94">
        <f t="shared" si="3"/>
        <v>0</v>
      </c>
      <c r="N78" s="94">
        <f t="shared" si="4"/>
        <v>0</v>
      </c>
      <c r="O78" s="97">
        <f t="shared" si="5"/>
        <v>0</v>
      </c>
    </row>
    <row r="79" spans="1:15" ht="19.5" x14ac:dyDescent="0.2">
      <c r="A79" s="88" t="s">
        <v>196</v>
      </c>
      <c r="B79" s="93" t="s">
        <v>197</v>
      </c>
      <c r="C79" s="88" t="s">
        <v>89</v>
      </c>
      <c r="D79" s="94">
        <v>98.4</v>
      </c>
      <c r="E79" s="95"/>
      <c r="F79" s="95"/>
      <c r="G79" s="95"/>
      <c r="H79" s="95"/>
      <c r="I79" s="95"/>
      <c r="J79" s="94">
        <f t="shared" si="0"/>
        <v>0</v>
      </c>
      <c r="K79" s="96">
        <f t="shared" si="1"/>
        <v>0</v>
      </c>
      <c r="L79" s="94">
        <f t="shared" si="2"/>
        <v>0</v>
      </c>
      <c r="M79" s="94">
        <f t="shared" si="3"/>
        <v>0</v>
      </c>
      <c r="N79" s="94">
        <f t="shared" si="4"/>
        <v>0</v>
      </c>
      <c r="O79" s="97">
        <f t="shared" si="5"/>
        <v>0</v>
      </c>
    </row>
    <row r="80" spans="1:15" ht="19.5" x14ac:dyDescent="0.2">
      <c r="A80" s="88" t="s">
        <v>198</v>
      </c>
      <c r="B80" s="93" t="s">
        <v>199</v>
      </c>
      <c r="C80" s="88" t="s">
        <v>89</v>
      </c>
      <c r="D80" s="94">
        <v>98.4</v>
      </c>
      <c r="E80" s="95"/>
      <c r="F80" s="95"/>
      <c r="G80" s="95"/>
      <c r="H80" s="95"/>
      <c r="I80" s="95"/>
      <c r="J80" s="94">
        <f t="shared" si="0"/>
        <v>0</v>
      </c>
      <c r="K80" s="96">
        <f t="shared" si="1"/>
        <v>0</v>
      </c>
      <c r="L80" s="94">
        <f t="shared" si="2"/>
        <v>0</v>
      </c>
      <c r="M80" s="94">
        <f t="shared" si="3"/>
        <v>0</v>
      </c>
      <c r="N80" s="94">
        <f t="shared" si="4"/>
        <v>0</v>
      </c>
      <c r="O80" s="97">
        <f t="shared" si="5"/>
        <v>0</v>
      </c>
    </row>
    <row r="81" spans="1:15" ht="19.5" x14ac:dyDescent="0.2">
      <c r="A81" s="88" t="s">
        <v>200</v>
      </c>
      <c r="B81" s="93" t="s">
        <v>201</v>
      </c>
      <c r="C81" s="88" t="s">
        <v>77</v>
      </c>
      <c r="D81" s="94">
        <v>201.6</v>
      </c>
      <c r="E81" s="95"/>
      <c r="F81" s="95"/>
      <c r="G81" s="95"/>
      <c r="H81" s="95"/>
      <c r="I81" s="95"/>
      <c r="J81" s="94">
        <f t="shared" si="0"/>
        <v>0</v>
      </c>
      <c r="K81" s="96">
        <f t="shared" si="1"/>
        <v>0</v>
      </c>
      <c r="L81" s="94">
        <f t="shared" si="2"/>
        <v>0</v>
      </c>
      <c r="M81" s="94">
        <f t="shared" si="3"/>
        <v>0</v>
      </c>
      <c r="N81" s="94">
        <f t="shared" si="4"/>
        <v>0</v>
      </c>
      <c r="O81" s="97">
        <f t="shared" si="5"/>
        <v>0</v>
      </c>
    </row>
    <row r="82" spans="1:15" ht="29.25" x14ac:dyDescent="0.2">
      <c r="A82" s="88" t="s">
        <v>202</v>
      </c>
      <c r="B82" s="93" t="s">
        <v>203</v>
      </c>
      <c r="C82" s="88" t="s">
        <v>77</v>
      </c>
      <c r="D82" s="94">
        <v>201.6</v>
      </c>
      <c r="E82" s="95"/>
      <c r="F82" s="95"/>
      <c r="G82" s="95"/>
      <c r="H82" s="95"/>
      <c r="I82" s="95"/>
      <c r="J82" s="94">
        <f t="shared" si="0"/>
        <v>0</v>
      </c>
      <c r="K82" s="96">
        <f t="shared" si="1"/>
        <v>0</v>
      </c>
      <c r="L82" s="94">
        <f t="shared" si="2"/>
        <v>0</v>
      </c>
      <c r="M82" s="94">
        <f t="shared" si="3"/>
        <v>0</v>
      </c>
      <c r="N82" s="94">
        <f t="shared" si="4"/>
        <v>0</v>
      </c>
      <c r="O82" s="97">
        <f t="shared" si="5"/>
        <v>0</v>
      </c>
    </row>
    <row r="83" spans="1:15" ht="39" x14ac:dyDescent="0.2">
      <c r="A83" s="88" t="s">
        <v>204</v>
      </c>
      <c r="B83" s="93" t="s">
        <v>205</v>
      </c>
      <c r="C83" s="88" t="s">
        <v>89</v>
      </c>
      <c r="D83" s="94">
        <v>201.6</v>
      </c>
      <c r="E83" s="95"/>
      <c r="F83" s="95"/>
      <c r="G83" s="95"/>
      <c r="H83" s="95"/>
      <c r="I83" s="95"/>
      <c r="J83" s="94">
        <f t="shared" si="0"/>
        <v>0</v>
      </c>
      <c r="K83" s="96">
        <f t="shared" si="1"/>
        <v>0</v>
      </c>
      <c r="L83" s="94">
        <f t="shared" si="2"/>
        <v>0</v>
      </c>
      <c r="M83" s="94">
        <f t="shared" si="3"/>
        <v>0</v>
      </c>
      <c r="N83" s="94">
        <f t="shared" si="4"/>
        <v>0</v>
      </c>
      <c r="O83" s="97">
        <f t="shared" si="5"/>
        <v>0</v>
      </c>
    </row>
    <row r="84" spans="1:15" ht="19.5" x14ac:dyDescent="0.2">
      <c r="A84" s="88" t="s">
        <v>206</v>
      </c>
      <c r="B84" s="93" t="s">
        <v>207</v>
      </c>
      <c r="C84" s="88" t="s">
        <v>77</v>
      </c>
      <c r="D84" s="94">
        <v>201.6</v>
      </c>
      <c r="E84" s="95"/>
      <c r="F84" s="95"/>
      <c r="G84" s="95"/>
      <c r="H84" s="95"/>
      <c r="I84" s="95"/>
      <c r="J84" s="94">
        <f t="shared" si="0"/>
        <v>0</v>
      </c>
      <c r="K84" s="96">
        <f t="shared" si="1"/>
        <v>0</v>
      </c>
      <c r="L84" s="94">
        <f t="shared" si="2"/>
        <v>0</v>
      </c>
      <c r="M84" s="94">
        <f t="shared" si="3"/>
        <v>0</v>
      </c>
      <c r="N84" s="94">
        <f t="shared" si="4"/>
        <v>0</v>
      </c>
      <c r="O84" s="97">
        <f t="shared" si="5"/>
        <v>0</v>
      </c>
    </row>
    <row r="85" spans="1:15" ht="19.5" x14ac:dyDescent="0.2">
      <c r="A85" s="88" t="s">
        <v>208</v>
      </c>
      <c r="B85" s="93" t="s">
        <v>209</v>
      </c>
      <c r="C85" s="88" t="s">
        <v>79</v>
      </c>
      <c r="D85" s="94">
        <v>12</v>
      </c>
      <c r="E85" s="95"/>
      <c r="F85" s="95"/>
      <c r="G85" s="95"/>
      <c r="H85" s="95"/>
      <c r="I85" s="95"/>
      <c r="J85" s="94">
        <f t="shared" si="0"/>
        <v>0</v>
      </c>
      <c r="K85" s="96">
        <f t="shared" si="1"/>
        <v>0</v>
      </c>
      <c r="L85" s="94">
        <f t="shared" si="2"/>
        <v>0</v>
      </c>
      <c r="M85" s="94">
        <f t="shared" si="3"/>
        <v>0</v>
      </c>
      <c r="N85" s="94">
        <f t="shared" si="4"/>
        <v>0</v>
      </c>
      <c r="O85" s="97">
        <f t="shared" si="5"/>
        <v>0</v>
      </c>
    </row>
    <row r="86" spans="1:15" ht="48.75" x14ac:dyDescent="0.2">
      <c r="A86" s="88" t="s">
        <v>210</v>
      </c>
      <c r="B86" s="93" t="s">
        <v>211</v>
      </c>
      <c r="C86" s="88" t="s">
        <v>79</v>
      </c>
      <c r="D86" s="94">
        <v>48</v>
      </c>
      <c r="E86" s="95"/>
      <c r="F86" s="95"/>
      <c r="G86" s="95"/>
      <c r="H86" s="95"/>
      <c r="I86" s="95"/>
      <c r="J86" s="94">
        <f t="shared" si="0"/>
        <v>0</v>
      </c>
      <c r="K86" s="96">
        <f t="shared" si="1"/>
        <v>0</v>
      </c>
      <c r="L86" s="94">
        <f t="shared" si="2"/>
        <v>0</v>
      </c>
      <c r="M86" s="94">
        <f t="shared" si="3"/>
        <v>0</v>
      </c>
      <c r="N86" s="94">
        <f t="shared" si="4"/>
        <v>0</v>
      </c>
      <c r="O86" s="97">
        <f t="shared" si="5"/>
        <v>0</v>
      </c>
    </row>
    <row r="87" spans="1:15" ht="29.25" x14ac:dyDescent="0.2">
      <c r="A87" s="88" t="s">
        <v>212</v>
      </c>
      <c r="B87" s="93" t="s">
        <v>213</v>
      </c>
      <c r="C87" s="88" t="s">
        <v>79</v>
      </c>
      <c r="D87" s="94">
        <v>200</v>
      </c>
      <c r="E87" s="95"/>
      <c r="F87" s="95"/>
      <c r="G87" s="95"/>
      <c r="H87" s="95"/>
      <c r="I87" s="95"/>
      <c r="J87" s="94">
        <f t="shared" si="0"/>
        <v>0</v>
      </c>
      <c r="K87" s="96">
        <f t="shared" si="1"/>
        <v>0</v>
      </c>
      <c r="L87" s="94">
        <f t="shared" si="2"/>
        <v>0</v>
      </c>
      <c r="M87" s="94">
        <f t="shared" si="3"/>
        <v>0</v>
      </c>
      <c r="N87" s="94">
        <f t="shared" si="4"/>
        <v>0</v>
      </c>
      <c r="O87" s="97">
        <f t="shared" si="5"/>
        <v>0</v>
      </c>
    </row>
    <row r="88" spans="1:15" ht="19.5" x14ac:dyDescent="0.2">
      <c r="A88" s="88" t="s">
        <v>214</v>
      </c>
      <c r="B88" s="93" t="s">
        <v>215</v>
      </c>
      <c r="C88" s="88" t="s">
        <v>79</v>
      </c>
      <c r="D88" s="94">
        <v>4</v>
      </c>
      <c r="E88" s="95"/>
      <c r="F88" s="95"/>
      <c r="G88" s="95"/>
      <c r="H88" s="95"/>
      <c r="I88" s="95"/>
      <c r="J88" s="94">
        <f t="shared" si="0"/>
        <v>0</v>
      </c>
      <c r="K88" s="96">
        <f t="shared" si="1"/>
        <v>0</v>
      </c>
      <c r="L88" s="94">
        <f t="shared" si="2"/>
        <v>0</v>
      </c>
      <c r="M88" s="94">
        <f t="shared" si="3"/>
        <v>0</v>
      </c>
      <c r="N88" s="94">
        <f t="shared" si="4"/>
        <v>0</v>
      </c>
      <c r="O88" s="97">
        <f t="shared" si="5"/>
        <v>0</v>
      </c>
    </row>
    <row r="89" spans="1:15" x14ac:dyDescent="0.2">
      <c r="A89" s="108">
        <v>4</v>
      </c>
      <c r="B89" s="109" t="s">
        <v>216</v>
      </c>
      <c r="C89" s="88"/>
      <c r="D89" s="94"/>
      <c r="E89" s="95"/>
      <c r="F89" s="95"/>
      <c r="G89" s="95"/>
      <c r="H89" s="95"/>
      <c r="I89" s="95"/>
      <c r="J89" s="94">
        <f t="shared" si="0"/>
        <v>0</v>
      </c>
      <c r="K89" s="96">
        <f t="shared" si="1"/>
        <v>0</v>
      </c>
      <c r="L89" s="94">
        <f t="shared" si="2"/>
        <v>0</v>
      </c>
      <c r="M89" s="94">
        <f t="shared" si="3"/>
        <v>0</v>
      </c>
      <c r="N89" s="94">
        <f t="shared" si="4"/>
        <v>0</v>
      </c>
      <c r="O89" s="97">
        <f t="shared" si="5"/>
        <v>0</v>
      </c>
    </row>
    <row r="90" spans="1:15" ht="19.5" x14ac:dyDescent="0.2">
      <c r="A90" s="88" t="s">
        <v>217</v>
      </c>
      <c r="B90" s="93" t="s">
        <v>218</v>
      </c>
      <c r="C90" s="88" t="s">
        <v>219</v>
      </c>
      <c r="D90" s="94">
        <v>4</v>
      </c>
      <c r="E90" s="95"/>
      <c r="F90" s="95"/>
      <c r="G90" s="95"/>
      <c r="H90" s="95"/>
      <c r="I90" s="95"/>
      <c r="J90" s="94">
        <f t="shared" si="0"/>
        <v>0</v>
      </c>
      <c r="K90" s="96">
        <f t="shared" si="1"/>
        <v>0</v>
      </c>
      <c r="L90" s="94">
        <f t="shared" si="2"/>
        <v>0</v>
      </c>
      <c r="M90" s="94">
        <f t="shared" si="3"/>
        <v>0</v>
      </c>
      <c r="N90" s="94">
        <f t="shared" si="4"/>
        <v>0</v>
      </c>
      <c r="O90" s="97">
        <f t="shared" si="5"/>
        <v>0</v>
      </c>
    </row>
    <row r="91" spans="1:15" ht="19.5" x14ac:dyDescent="0.2">
      <c r="A91" s="88"/>
      <c r="B91" s="118" t="s">
        <v>220</v>
      </c>
      <c r="C91" s="88" t="s">
        <v>111</v>
      </c>
      <c r="D91" s="94">
        <v>1.92</v>
      </c>
      <c r="E91" s="95"/>
      <c r="F91" s="95"/>
      <c r="G91" s="95"/>
      <c r="H91" s="95"/>
      <c r="I91" s="95"/>
      <c r="J91" s="94">
        <f t="shared" si="0"/>
        <v>0</v>
      </c>
      <c r="K91" s="96">
        <f t="shared" si="1"/>
        <v>0</v>
      </c>
      <c r="L91" s="94">
        <f t="shared" si="2"/>
        <v>0</v>
      </c>
      <c r="M91" s="94">
        <f t="shared" si="3"/>
        <v>0</v>
      </c>
      <c r="N91" s="94">
        <f t="shared" si="4"/>
        <v>0</v>
      </c>
      <c r="O91" s="97">
        <f t="shared" si="5"/>
        <v>0</v>
      </c>
    </row>
    <row r="92" spans="1:15" x14ac:dyDescent="0.2">
      <c r="A92" s="88"/>
      <c r="B92" s="118" t="s">
        <v>221</v>
      </c>
      <c r="C92" s="88" t="s">
        <v>111</v>
      </c>
      <c r="D92" s="94">
        <v>0.64</v>
      </c>
      <c r="E92" s="95"/>
      <c r="F92" s="95"/>
      <c r="G92" s="95"/>
      <c r="H92" s="95"/>
      <c r="I92" s="95"/>
      <c r="J92" s="94">
        <f t="shared" si="0"/>
        <v>0</v>
      </c>
      <c r="K92" s="96">
        <f t="shared" si="1"/>
        <v>0</v>
      </c>
      <c r="L92" s="94">
        <f t="shared" si="2"/>
        <v>0</v>
      </c>
      <c r="M92" s="94">
        <f t="shared" si="3"/>
        <v>0</v>
      </c>
      <c r="N92" s="94">
        <f t="shared" si="4"/>
        <v>0</v>
      </c>
      <c r="O92" s="97">
        <f t="shared" si="5"/>
        <v>0</v>
      </c>
    </row>
    <row r="93" spans="1:15" ht="19.5" x14ac:dyDescent="0.2">
      <c r="A93" s="88"/>
      <c r="B93" s="118" t="s">
        <v>222</v>
      </c>
      <c r="C93" s="88" t="s">
        <v>111</v>
      </c>
      <c r="D93" s="94">
        <v>3.28</v>
      </c>
      <c r="E93" s="95"/>
      <c r="F93" s="95"/>
      <c r="G93" s="95"/>
      <c r="H93" s="95"/>
      <c r="I93" s="95"/>
      <c r="J93" s="94">
        <f t="shared" si="0"/>
        <v>0</v>
      </c>
      <c r="K93" s="96">
        <f t="shared" si="1"/>
        <v>0</v>
      </c>
      <c r="L93" s="94">
        <f t="shared" si="2"/>
        <v>0</v>
      </c>
      <c r="M93" s="94">
        <f t="shared" si="3"/>
        <v>0</v>
      </c>
      <c r="N93" s="94">
        <f t="shared" si="4"/>
        <v>0</v>
      </c>
      <c r="O93" s="97">
        <f t="shared" si="5"/>
        <v>0</v>
      </c>
    </row>
    <row r="94" spans="1:15" x14ac:dyDescent="0.2">
      <c r="A94" s="88"/>
      <c r="B94" s="118" t="s">
        <v>223</v>
      </c>
      <c r="C94" s="88" t="s">
        <v>89</v>
      </c>
      <c r="D94" s="94">
        <v>12.8</v>
      </c>
      <c r="E94" s="95"/>
      <c r="F94" s="95"/>
      <c r="G94" s="95"/>
      <c r="H94" s="95"/>
      <c r="I94" s="95"/>
      <c r="J94" s="94">
        <f t="shared" si="0"/>
        <v>0</v>
      </c>
      <c r="K94" s="96">
        <f t="shared" si="1"/>
        <v>0</v>
      </c>
      <c r="L94" s="94">
        <f t="shared" si="2"/>
        <v>0</v>
      </c>
      <c r="M94" s="94">
        <f t="shared" si="3"/>
        <v>0</v>
      </c>
      <c r="N94" s="94">
        <f t="shared" si="4"/>
        <v>0</v>
      </c>
      <c r="O94" s="97">
        <f t="shared" si="5"/>
        <v>0</v>
      </c>
    </row>
    <row r="95" spans="1:15" x14ac:dyDescent="0.2">
      <c r="A95" s="88"/>
      <c r="B95" s="118" t="s">
        <v>224</v>
      </c>
      <c r="C95" s="88" t="s">
        <v>219</v>
      </c>
      <c r="D95" s="94">
        <v>8</v>
      </c>
      <c r="E95" s="95"/>
      <c r="F95" s="95"/>
      <c r="G95" s="95"/>
      <c r="H95" s="95"/>
      <c r="I95" s="95"/>
      <c r="J95" s="94">
        <f t="shared" si="0"/>
        <v>0</v>
      </c>
      <c r="K95" s="96">
        <f t="shared" si="1"/>
        <v>0</v>
      </c>
      <c r="L95" s="94">
        <f t="shared" si="2"/>
        <v>0</v>
      </c>
      <c r="M95" s="94">
        <f t="shared" si="3"/>
        <v>0</v>
      </c>
      <c r="N95" s="94">
        <f t="shared" si="4"/>
        <v>0</v>
      </c>
      <c r="O95" s="97">
        <f t="shared" si="5"/>
        <v>0</v>
      </c>
    </row>
    <row r="96" spans="1:15" x14ac:dyDescent="0.2">
      <c r="A96" s="88" t="s">
        <v>225</v>
      </c>
      <c r="B96" s="93" t="s">
        <v>226</v>
      </c>
      <c r="C96" s="88" t="s">
        <v>219</v>
      </c>
      <c r="D96" s="94">
        <v>4</v>
      </c>
      <c r="E96" s="95"/>
      <c r="F96" s="95"/>
      <c r="G96" s="95"/>
      <c r="H96" s="95"/>
      <c r="I96" s="95"/>
      <c r="J96" s="94">
        <f t="shared" si="0"/>
        <v>0</v>
      </c>
      <c r="K96" s="96">
        <f t="shared" si="1"/>
        <v>0</v>
      </c>
      <c r="L96" s="94">
        <f t="shared" si="2"/>
        <v>0</v>
      </c>
      <c r="M96" s="94">
        <f t="shared" si="3"/>
        <v>0</v>
      </c>
      <c r="N96" s="94">
        <f t="shared" si="4"/>
        <v>0</v>
      </c>
      <c r="O96" s="97">
        <f t="shared" si="5"/>
        <v>0</v>
      </c>
    </row>
    <row r="97" spans="1:255" ht="19.5" x14ac:dyDescent="0.2">
      <c r="A97" s="88" t="s">
        <v>227</v>
      </c>
      <c r="B97" s="93" t="s">
        <v>228</v>
      </c>
      <c r="C97" s="88" t="s">
        <v>89</v>
      </c>
      <c r="D97" s="94">
        <v>7.36</v>
      </c>
      <c r="E97" s="95"/>
      <c r="F97" s="95"/>
      <c r="G97" s="95"/>
      <c r="H97" s="95"/>
      <c r="I97" s="95"/>
      <c r="J97" s="94">
        <f t="shared" si="0"/>
        <v>0</v>
      </c>
      <c r="K97" s="96">
        <f t="shared" si="1"/>
        <v>0</v>
      </c>
      <c r="L97" s="94">
        <f t="shared" si="2"/>
        <v>0</v>
      </c>
      <c r="M97" s="94">
        <f t="shared" si="3"/>
        <v>0</v>
      </c>
      <c r="N97" s="94">
        <f t="shared" si="4"/>
        <v>0</v>
      </c>
      <c r="O97" s="97">
        <f t="shared" si="5"/>
        <v>0</v>
      </c>
    </row>
    <row r="98" spans="1:255" ht="29.25" x14ac:dyDescent="0.2">
      <c r="A98" s="88" t="s">
        <v>229</v>
      </c>
      <c r="B98" s="93" t="s">
        <v>230</v>
      </c>
      <c r="C98" s="88" t="s">
        <v>89</v>
      </c>
      <c r="D98" s="94">
        <v>3.68</v>
      </c>
      <c r="E98" s="95"/>
      <c r="F98" s="95"/>
      <c r="G98" s="95"/>
      <c r="H98" s="95"/>
      <c r="I98" s="95"/>
      <c r="J98" s="94">
        <f t="shared" si="0"/>
        <v>0</v>
      </c>
      <c r="K98" s="96">
        <f t="shared" si="1"/>
        <v>0</v>
      </c>
      <c r="L98" s="94">
        <f t="shared" si="2"/>
        <v>0</v>
      </c>
      <c r="M98" s="94">
        <f t="shared" si="3"/>
        <v>0</v>
      </c>
      <c r="N98" s="94">
        <f t="shared" si="4"/>
        <v>0</v>
      </c>
      <c r="O98" s="97">
        <f t="shared" si="5"/>
        <v>0</v>
      </c>
    </row>
    <row r="99" spans="1:255" ht="19.5" x14ac:dyDescent="0.2">
      <c r="A99" s="88" t="s">
        <v>231</v>
      </c>
      <c r="B99" s="93" t="s">
        <v>232</v>
      </c>
      <c r="C99" s="88" t="s">
        <v>89</v>
      </c>
      <c r="D99" s="94">
        <v>7.36</v>
      </c>
      <c r="E99" s="95"/>
      <c r="F99" s="95"/>
      <c r="G99" s="95"/>
      <c r="H99" s="95"/>
      <c r="I99" s="95"/>
      <c r="J99" s="94">
        <f t="shared" si="0"/>
        <v>0</v>
      </c>
      <c r="K99" s="96">
        <f t="shared" si="1"/>
        <v>0</v>
      </c>
      <c r="L99" s="94">
        <f t="shared" si="2"/>
        <v>0</v>
      </c>
      <c r="M99" s="94">
        <f t="shared" si="3"/>
        <v>0</v>
      </c>
      <c r="N99" s="94">
        <f t="shared" si="4"/>
        <v>0</v>
      </c>
      <c r="O99" s="97">
        <f t="shared" si="5"/>
        <v>0</v>
      </c>
    </row>
    <row r="100" spans="1:255" ht="39" x14ac:dyDescent="0.2">
      <c r="A100" s="88" t="s">
        <v>233</v>
      </c>
      <c r="B100" s="93" t="s">
        <v>234</v>
      </c>
      <c r="C100" s="88" t="s">
        <v>89</v>
      </c>
      <c r="D100" s="94">
        <v>9.8000000000000007</v>
      </c>
      <c r="E100" s="95"/>
      <c r="F100" s="95"/>
      <c r="G100" s="95"/>
      <c r="H100" s="95"/>
      <c r="I100" s="95"/>
      <c r="J100" s="94">
        <f t="shared" si="0"/>
        <v>0</v>
      </c>
      <c r="K100" s="96">
        <f t="shared" si="1"/>
        <v>0</v>
      </c>
      <c r="L100" s="94">
        <f t="shared" si="2"/>
        <v>0</v>
      </c>
      <c r="M100" s="94">
        <f t="shared" si="3"/>
        <v>0</v>
      </c>
      <c r="N100" s="94">
        <f t="shared" si="4"/>
        <v>0</v>
      </c>
      <c r="O100" s="97">
        <f t="shared" si="5"/>
        <v>0</v>
      </c>
    </row>
    <row r="101" spans="1:255" ht="29.25" x14ac:dyDescent="0.2">
      <c r="A101" s="88" t="s">
        <v>229</v>
      </c>
      <c r="B101" s="93" t="s">
        <v>235</v>
      </c>
      <c r="C101" s="88" t="s">
        <v>89</v>
      </c>
      <c r="D101" s="94">
        <v>9.8000000000000007</v>
      </c>
      <c r="E101" s="95"/>
      <c r="F101" s="95"/>
      <c r="G101" s="95"/>
      <c r="H101" s="95"/>
      <c r="I101" s="95"/>
      <c r="J101" s="94">
        <f t="shared" si="0"/>
        <v>0</v>
      </c>
      <c r="K101" s="96">
        <f t="shared" si="1"/>
        <v>0</v>
      </c>
      <c r="L101" s="94">
        <f t="shared" si="2"/>
        <v>0</v>
      </c>
      <c r="M101" s="94">
        <f t="shared" si="3"/>
        <v>0</v>
      </c>
      <c r="N101" s="94">
        <f t="shared" si="4"/>
        <v>0</v>
      </c>
      <c r="O101" s="97">
        <f t="shared" si="5"/>
        <v>0</v>
      </c>
    </row>
    <row r="102" spans="1:255" ht="29.25" x14ac:dyDescent="0.2">
      <c r="A102" s="88" t="s">
        <v>231</v>
      </c>
      <c r="B102" s="93" t="s">
        <v>236</v>
      </c>
      <c r="C102" s="88" t="s">
        <v>89</v>
      </c>
      <c r="D102" s="94">
        <v>3</v>
      </c>
      <c r="E102" s="95"/>
      <c r="F102" s="95"/>
      <c r="G102" s="95"/>
      <c r="H102" s="95"/>
      <c r="I102" s="95"/>
      <c r="J102" s="94">
        <f t="shared" si="0"/>
        <v>0</v>
      </c>
      <c r="K102" s="96">
        <f t="shared" si="1"/>
        <v>0</v>
      </c>
      <c r="L102" s="94">
        <f t="shared" si="2"/>
        <v>0</v>
      </c>
      <c r="M102" s="94">
        <f t="shared" si="3"/>
        <v>0</v>
      </c>
      <c r="N102" s="94">
        <f t="shared" si="4"/>
        <v>0</v>
      </c>
      <c r="O102" s="97">
        <f t="shared" si="5"/>
        <v>0</v>
      </c>
    </row>
    <row r="103" spans="1:255" ht="29.25" x14ac:dyDescent="0.2">
      <c r="A103" s="88" t="s">
        <v>233</v>
      </c>
      <c r="B103" s="93" t="s">
        <v>237</v>
      </c>
      <c r="C103" s="88" t="s">
        <v>77</v>
      </c>
      <c r="D103" s="94">
        <v>9.1999999999999993</v>
      </c>
      <c r="E103" s="95"/>
      <c r="F103" s="95"/>
      <c r="G103" s="95"/>
      <c r="H103" s="95"/>
      <c r="I103" s="95"/>
      <c r="J103" s="94">
        <f t="shared" si="0"/>
        <v>0</v>
      </c>
      <c r="K103" s="96">
        <f t="shared" si="1"/>
        <v>0</v>
      </c>
      <c r="L103" s="94">
        <f t="shared" si="2"/>
        <v>0</v>
      </c>
      <c r="M103" s="94">
        <f t="shared" si="3"/>
        <v>0</v>
      </c>
      <c r="N103" s="94">
        <f t="shared" si="4"/>
        <v>0</v>
      </c>
      <c r="O103" s="97">
        <f t="shared" si="5"/>
        <v>0</v>
      </c>
    </row>
    <row r="104" spans="1:255" ht="14.65" customHeight="1" x14ac:dyDescent="0.2">
      <c r="A104" s="84"/>
      <c r="B104" s="144" t="s">
        <v>97</v>
      </c>
      <c r="C104" s="144"/>
      <c r="D104" s="144"/>
      <c r="E104" s="98"/>
      <c r="F104" s="99"/>
      <c r="G104" s="100"/>
      <c r="H104" s="101"/>
      <c r="I104" s="101"/>
      <c r="J104" s="101"/>
      <c r="K104" s="102">
        <v>0</v>
      </c>
      <c r="L104" s="103">
        <v>0</v>
      </c>
      <c r="M104" s="103">
        <v>0</v>
      </c>
      <c r="N104" s="103">
        <v>0</v>
      </c>
      <c r="O104" s="104">
        <v>0</v>
      </c>
      <c r="IU104" s="68"/>
    </row>
    <row r="105" spans="1:255" ht="14.65" customHeight="1" x14ac:dyDescent="0.2">
      <c r="B105" s="144" t="s">
        <v>98</v>
      </c>
      <c r="C105" s="144"/>
      <c r="D105" s="144"/>
      <c r="E105" s="70" t="s">
        <v>99</v>
      </c>
      <c r="F105" s="70" t="s">
        <v>100</v>
      </c>
      <c r="K105" s="105"/>
      <c r="L105" s="105"/>
      <c r="M105" s="105"/>
      <c r="N105" s="105"/>
      <c r="O105" s="105"/>
      <c r="IU105" s="68"/>
    </row>
    <row r="106" spans="1:255" ht="14.65" customHeight="1" x14ac:dyDescent="0.2">
      <c r="B106" s="145" t="s">
        <v>101</v>
      </c>
      <c r="C106" s="145"/>
      <c r="D106" s="145"/>
      <c r="K106" s="105"/>
      <c r="L106" s="105"/>
      <c r="M106" s="105"/>
      <c r="N106" s="105"/>
      <c r="O106" s="105"/>
      <c r="IU106" s="68"/>
    </row>
    <row r="107" spans="1:255" x14ac:dyDescent="0.2">
      <c r="B107" s="106"/>
    </row>
    <row r="108" spans="1:255" x14ac:dyDescent="0.2">
      <c r="B108" s="106"/>
      <c r="D108" s="83"/>
    </row>
    <row r="109" spans="1:255" x14ac:dyDescent="0.2">
      <c r="B109" s="23" t="s">
        <v>10</v>
      </c>
      <c r="C109" s="107">
        <f>'BUVNIECIBAS KOPTAME'!C31</f>
        <v>0</v>
      </c>
      <c r="D109" s="24"/>
      <c r="E109" s="66"/>
      <c r="F109" s="83"/>
    </row>
    <row r="110" spans="1:255" x14ac:dyDescent="0.2">
      <c r="B110" s="25" t="s">
        <v>11</v>
      </c>
      <c r="C110" s="69"/>
      <c r="E110" s="66"/>
    </row>
    <row r="111" spans="1:255" x14ac:dyDescent="0.2">
      <c r="B111" s="25"/>
      <c r="C111" s="69"/>
      <c r="E111" s="66"/>
    </row>
    <row r="112" spans="1:255" x14ac:dyDescent="0.2">
      <c r="B112" s="23" t="s">
        <v>12</v>
      </c>
      <c r="C112" s="81"/>
      <c r="E112" s="66"/>
      <c r="F112" s="83"/>
    </row>
    <row r="113" spans="2:5" x14ac:dyDescent="0.2">
      <c r="B113" s="26" t="s">
        <v>13</v>
      </c>
      <c r="C113" s="69"/>
      <c r="E113" s="66"/>
    </row>
    <row r="114" spans="2:5" x14ac:dyDescent="0.2">
      <c r="B114" s="28"/>
      <c r="C114" s="29"/>
      <c r="D114" s="29"/>
      <c r="E114" s="29"/>
    </row>
    <row r="115" spans="2:5" x14ac:dyDescent="0.2">
      <c r="B115" s="28"/>
      <c r="C115" s="29"/>
      <c r="D115" s="29"/>
      <c r="E115" s="29"/>
    </row>
    <row r="116" spans="2:5" x14ac:dyDescent="0.2">
      <c r="B116" s="73"/>
      <c r="C116" s="66"/>
      <c r="D116" s="66"/>
      <c r="E116" s="29"/>
    </row>
    <row r="117" spans="2:5" x14ac:dyDescent="0.2">
      <c r="B117" s="74" t="e">
        <f>#REF!</f>
        <v>#REF!</v>
      </c>
      <c r="C117" s="29"/>
      <c r="D117" s="29"/>
      <c r="E117" s="29"/>
    </row>
  </sheetData>
  <sheetProtection selectLockedCells="1" selectUnlockedCells="1"/>
  <autoFilter ref="A14:O104"/>
  <mergeCells count="10">
    <mergeCell ref="B104:D104"/>
    <mergeCell ref="B105:D105"/>
    <mergeCell ref="B106:D106"/>
    <mergeCell ref="L11:O11"/>
    <mergeCell ref="A12:A13"/>
    <mergeCell ref="B12:B13"/>
    <mergeCell ref="C12:C13"/>
    <mergeCell ref="D12:D13"/>
    <mergeCell ref="E12:J12"/>
    <mergeCell ref="K12:O12"/>
  </mergeCells>
  <printOptions horizontalCentered="1"/>
  <pageMargins left="7.8472222222222221E-2" right="7.8472222222222221E-2" top="0.78749999999999998" bottom="0.43333333333333335" header="0.51180555555555551" footer="0"/>
  <pageSetup paperSize="9" scale="90" firstPageNumber="0" orientation="landscape" horizontalDpi="300" verticalDpi="300"/>
  <headerFooter alignWithMargins="0">
    <oddFooter>&amp;C&amp;7Lapa &amp;P no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sheetPr>
  <dimension ref="A1:IU57"/>
  <sheetViews>
    <sheetView showZeros="0" zoomScale="130" zoomScaleNormal="130" workbookViewId="0">
      <selection activeCell="B12" sqref="B12"/>
    </sheetView>
  </sheetViews>
  <sheetFormatPr defaultRowHeight="12.75" x14ac:dyDescent="0.2"/>
  <cols>
    <col min="1" max="1" width="6.85546875" style="75" customWidth="1"/>
    <col min="2" max="2" width="36.7109375" style="68" customWidth="1"/>
    <col min="3" max="3" width="9.5703125" style="75" customWidth="1"/>
    <col min="4" max="4" width="8.85546875" style="70" customWidth="1"/>
    <col min="5" max="5" width="5.7109375" style="70" customWidth="1"/>
    <col min="6" max="6" width="7" style="70" customWidth="1"/>
    <col min="7" max="7" width="7.85546875" style="70" customWidth="1"/>
    <col min="8" max="8" width="10.42578125" style="70" customWidth="1"/>
    <col min="9" max="9" width="8.7109375" style="70" customWidth="1"/>
    <col min="10" max="10" width="9.140625" style="70"/>
    <col min="11" max="15" width="8.7109375" style="70" customWidth="1"/>
    <col min="16" max="255" width="9.140625" style="68"/>
  </cols>
  <sheetData>
    <row r="1" spans="1:15" x14ac:dyDescent="0.2">
      <c r="B1" s="76" t="s">
        <v>238</v>
      </c>
      <c r="D1" s="75"/>
      <c r="E1" s="76"/>
      <c r="F1" s="76"/>
      <c r="G1" s="76"/>
      <c r="H1" s="76"/>
      <c r="I1" s="76"/>
      <c r="J1" s="76"/>
      <c r="K1" s="76"/>
      <c r="L1" s="76"/>
      <c r="M1" s="76"/>
    </row>
    <row r="2" spans="1:15" x14ac:dyDescent="0.2">
      <c r="B2" s="76" t="str">
        <f>KOPSAVILKUMS_1!C19</f>
        <v>Logi,durvis, restes</v>
      </c>
      <c r="D2" s="75"/>
      <c r="E2" s="76"/>
      <c r="F2" s="76"/>
      <c r="G2" s="76"/>
      <c r="H2" s="76"/>
      <c r="I2" s="76"/>
      <c r="J2" s="76"/>
      <c r="K2" s="76"/>
      <c r="L2" s="76"/>
      <c r="M2" s="76"/>
    </row>
    <row r="3" spans="1:15" x14ac:dyDescent="0.2">
      <c r="B3" s="76"/>
    </row>
    <row r="4" spans="1:15" x14ac:dyDescent="0.2">
      <c r="A4" s="77"/>
      <c r="B4" s="77"/>
      <c r="C4" s="78"/>
      <c r="D4" s="78"/>
      <c r="E4" s="77"/>
      <c r="F4" s="77"/>
      <c r="G4" s="77"/>
      <c r="H4" s="77"/>
      <c r="I4" s="77"/>
      <c r="J4" s="77"/>
      <c r="K4" s="77"/>
      <c r="L4" s="77"/>
      <c r="M4" s="76"/>
    </row>
    <row r="5" spans="1:15" x14ac:dyDescent="0.2">
      <c r="A5" s="77" t="str">
        <f>KOPSAVILKUMS_1!A6</f>
        <v>Objekta nosaukums</v>
      </c>
      <c r="B5" s="77"/>
      <c r="C5" s="77" t="str">
        <f>KOPSAVILKUMS_1!C6</f>
        <v>DAUDZDZĪVOKĻU DZĪVOJAMĀS ĒKAS ATJAUNOŠANA ENERGOEFEKTIVITĀTES UZLABOŠANAI</v>
      </c>
      <c r="D5" s="78"/>
      <c r="E5" s="77"/>
      <c r="F5" s="77"/>
      <c r="G5" s="77"/>
      <c r="H5" s="77"/>
      <c r="I5" s="77"/>
      <c r="J5" s="77"/>
      <c r="K5" s="77"/>
      <c r="L5" s="77"/>
      <c r="M5" s="76"/>
    </row>
    <row r="6" spans="1:15" x14ac:dyDescent="0.2">
      <c r="A6" s="77" t="str">
        <f>KOPSAVILKUMS_1!A7</f>
        <v>Būves nosaukums</v>
      </c>
      <c r="B6" s="77"/>
      <c r="C6" s="77" t="str">
        <f>KOPSAVILKUMS_1!C7</f>
        <v>DAUDZDZĪVOKĻU DZĪVOJAMĀS ĒKAS ATJAUNOŠANA ENERGOEFEKTIVITĀTES UZLABOŠANAI</v>
      </c>
      <c r="D6" s="78"/>
      <c r="E6" s="77"/>
      <c r="F6" s="77"/>
      <c r="G6" s="77"/>
      <c r="H6" s="77"/>
      <c r="I6" s="77"/>
      <c r="J6" s="77"/>
      <c r="K6" s="77"/>
      <c r="L6" s="77"/>
      <c r="M6" s="76"/>
    </row>
    <row r="7" spans="1:15" x14ac:dyDescent="0.2">
      <c r="A7" s="79" t="str">
        <f>KOPSAVILKUMS_1!A8</f>
        <v>Objekta adrese</v>
      </c>
      <c r="B7" s="79"/>
      <c r="C7" s="79" t="str">
        <f>KOPSAVILKUMS_1!C8</f>
        <v>LIEPĀJĀ, DARZA IELĀ 3</v>
      </c>
      <c r="D7" s="80"/>
      <c r="E7" s="79"/>
      <c r="F7" s="79"/>
      <c r="G7" s="79"/>
      <c r="H7" s="79"/>
      <c r="I7" s="79"/>
      <c r="J7" s="79"/>
      <c r="K7" s="79"/>
      <c r="L7" s="79"/>
      <c r="M7" s="76"/>
    </row>
    <row r="8" spans="1:15" x14ac:dyDescent="0.2">
      <c r="A8" s="79" t="str">
        <f>KOPSAVILKUMS_1!A9</f>
        <v>Pasūtījuma Nr.</v>
      </c>
      <c r="B8" s="79"/>
      <c r="C8" s="79">
        <f>KOPSAVILKUMS_1!C9</f>
        <v>0</v>
      </c>
      <c r="D8" s="80"/>
      <c r="E8" s="79"/>
      <c r="F8" s="79"/>
      <c r="G8" s="79"/>
      <c r="H8" s="79"/>
      <c r="I8" s="79"/>
      <c r="J8" s="79"/>
      <c r="K8" s="79"/>
      <c r="L8" s="79"/>
      <c r="M8" s="76"/>
    </row>
    <row r="9" spans="1:15" x14ac:dyDescent="0.2">
      <c r="A9" s="72"/>
      <c r="B9" s="76"/>
      <c r="D9" s="75"/>
      <c r="E9" s="76"/>
      <c r="F9" s="76"/>
      <c r="G9" s="76"/>
      <c r="H9" s="76"/>
      <c r="I9" s="76"/>
      <c r="J9" s="76"/>
      <c r="K9" s="76"/>
      <c r="L9" s="76"/>
      <c r="M9" s="76"/>
    </row>
    <row r="10" spans="1:15" x14ac:dyDescent="0.2">
      <c r="A10" s="81" t="s">
        <v>239</v>
      </c>
      <c r="B10" s="81"/>
      <c r="C10" s="81"/>
      <c r="D10" s="75"/>
      <c r="E10" s="76"/>
      <c r="F10" s="76"/>
      <c r="G10" s="76"/>
      <c r="H10" s="76"/>
      <c r="I10" s="76"/>
      <c r="J10" s="76"/>
      <c r="K10" s="76"/>
      <c r="L10" s="73" t="s">
        <v>60</v>
      </c>
      <c r="M10" s="82"/>
      <c r="N10" s="83" t="s">
        <v>61</v>
      </c>
    </row>
    <row r="11" spans="1:15" x14ac:dyDescent="0.2">
      <c r="A11" s="64"/>
      <c r="B11" s="84"/>
      <c r="C11" s="84"/>
      <c r="D11" s="84"/>
      <c r="E11" s="84"/>
      <c r="F11" s="85"/>
      <c r="G11" s="85"/>
      <c r="H11" s="85"/>
      <c r="I11" s="86"/>
      <c r="J11" s="86"/>
      <c r="K11" s="87"/>
      <c r="L11" s="138"/>
      <c r="M11" s="138"/>
      <c r="N11" s="138"/>
      <c r="O11" s="138"/>
    </row>
    <row r="12" spans="1:15" ht="11.25" customHeight="1" x14ac:dyDescent="0.2">
      <c r="A12" s="146" t="s">
        <v>62</v>
      </c>
      <c r="B12" s="140" t="s">
        <v>63</v>
      </c>
      <c r="C12" s="141" t="s">
        <v>64</v>
      </c>
      <c r="D12" s="142" t="s">
        <v>65</v>
      </c>
      <c r="E12" s="147" t="s">
        <v>66</v>
      </c>
      <c r="F12" s="147"/>
      <c r="G12" s="147"/>
      <c r="H12" s="147"/>
      <c r="I12" s="147"/>
      <c r="J12" s="147"/>
      <c r="K12" s="143" t="s">
        <v>67</v>
      </c>
      <c r="L12" s="143"/>
      <c r="M12" s="143"/>
      <c r="N12" s="143"/>
      <c r="O12" s="143"/>
    </row>
    <row r="13" spans="1:15" ht="45.4" customHeight="1" x14ac:dyDescent="0.2">
      <c r="A13" s="146"/>
      <c r="B13" s="140"/>
      <c r="C13" s="141"/>
      <c r="D13" s="141"/>
      <c r="E13" s="90" t="s">
        <v>68</v>
      </c>
      <c r="F13" s="90" t="s">
        <v>69</v>
      </c>
      <c r="G13" s="90" t="s">
        <v>70</v>
      </c>
      <c r="H13" s="90" t="s">
        <v>27</v>
      </c>
      <c r="I13" s="90" t="s">
        <v>71</v>
      </c>
      <c r="J13" s="90" t="s">
        <v>72</v>
      </c>
      <c r="K13" s="90" t="s">
        <v>73</v>
      </c>
      <c r="L13" s="90" t="s">
        <v>70</v>
      </c>
      <c r="M13" s="90" t="s">
        <v>74</v>
      </c>
      <c r="N13" s="90" t="s">
        <v>28</v>
      </c>
      <c r="O13" s="90" t="s">
        <v>75</v>
      </c>
    </row>
    <row r="14" spans="1:15" ht="12" customHeight="1" x14ac:dyDescent="0.2">
      <c r="A14" s="88"/>
      <c r="B14" s="91"/>
      <c r="C14" s="88"/>
      <c r="D14" s="89"/>
      <c r="E14" s="92"/>
      <c r="F14" s="92"/>
      <c r="G14" s="92"/>
      <c r="H14" s="92"/>
      <c r="I14" s="92"/>
      <c r="J14" s="92"/>
      <c r="K14" s="92"/>
      <c r="L14" s="92"/>
      <c r="M14" s="92"/>
      <c r="N14" s="92"/>
      <c r="O14" s="92"/>
    </row>
    <row r="15" spans="1:15" x14ac:dyDescent="0.2">
      <c r="A15" s="108">
        <v>1</v>
      </c>
      <c r="B15" s="109" t="s">
        <v>104</v>
      </c>
      <c r="C15" s="88"/>
      <c r="D15" s="94"/>
      <c r="E15" s="96"/>
      <c r="F15" s="96"/>
      <c r="G15" s="94"/>
      <c r="H15" s="94"/>
      <c r="I15" s="94"/>
      <c r="J15" s="94"/>
      <c r="K15" s="96"/>
      <c r="L15" s="94"/>
      <c r="M15" s="94"/>
      <c r="N15" s="94"/>
      <c r="O15" s="97"/>
    </row>
    <row r="16" spans="1:15" ht="19.5" x14ac:dyDescent="0.2">
      <c r="A16" s="88" t="s">
        <v>105</v>
      </c>
      <c r="B16" s="93" t="s">
        <v>240</v>
      </c>
      <c r="C16" s="88" t="s">
        <v>219</v>
      </c>
      <c r="D16" s="94">
        <v>10</v>
      </c>
      <c r="E16" s="95"/>
      <c r="F16" s="95"/>
      <c r="G16" s="95"/>
      <c r="H16" s="95"/>
      <c r="I16" s="95"/>
      <c r="J16" s="94">
        <f t="shared" ref="J16:J42" si="0">I16+H16+G16</f>
        <v>0</v>
      </c>
      <c r="K16" s="96">
        <f t="shared" ref="K16:K42" si="1">ROUND(D16*E16,2)</f>
        <v>0</v>
      </c>
      <c r="L16" s="94">
        <f t="shared" ref="L16:L42" si="2">ROUND(D16*G16,2)</f>
        <v>0</v>
      </c>
      <c r="M16" s="94">
        <f t="shared" ref="M16:M42" si="3">ROUND(D16*H16,2)</f>
        <v>0</v>
      </c>
      <c r="N16" s="94">
        <f t="shared" ref="N16:N42" si="4">ROUND(D16*I16,2)</f>
        <v>0</v>
      </c>
      <c r="O16" s="97">
        <f t="shared" ref="O16:O42" si="5">L16+M16+N16</f>
        <v>0</v>
      </c>
    </row>
    <row r="17" spans="1:15" x14ac:dyDescent="0.2">
      <c r="A17" s="88" t="s">
        <v>107</v>
      </c>
      <c r="B17" s="93" t="s">
        <v>241</v>
      </c>
      <c r="C17" s="88" t="s">
        <v>219</v>
      </c>
      <c r="D17" s="94">
        <v>4</v>
      </c>
      <c r="E17" s="95"/>
      <c r="F17" s="95"/>
      <c r="G17" s="95"/>
      <c r="H17" s="95"/>
      <c r="I17" s="95"/>
      <c r="J17" s="94">
        <f t="shared" si="0"/>
        <v>0</v>
      </c>
      <c r="K17" s="96">
        <f t="shared" si="1"/>
        <v>0</v>
      </c>
      <c r="L17" s="94">
        <f t="shared" si="2"/>
        <v>0</v>
      </c>
      <c r="M17" s="94">
        <f t="shared" si="3"/>
        <v>0</v>
      </c>
      <c r="N17" s="94">
        <f t="shared" si="4"/>
        <v>0</v>
      </c>
      <c r="O17" s="97">
        <f t="shared" si="5"/>
        <v>0</v>
      </c>
    </row>
    <row r="18" spans="1:15" x14ac:dyDescent="0.2">
      <c r="A18" s="88" t="s">
        <v>109</v>
      </c>
      <c r="B18" s="93" t="s">
        <v>242</v>
      </c>
      <c r="C18" s="88" t="s">
        <v>219</v>
      </c>
      <c r="D18" s="94">
        <v>4</v>
      </c>
      <c r="E18" s="95"/>
      <c r="F18" s="95"/>
      <c r="G18" s="95"/>
      <c r="H18" s="95"/>
      <c r="I18" s="95"/>
      <c r="J18" s="94">
        <f t="shared" si="0"/>
        <v>0</v>
      </c>
      <c r="K18" s="96">
        <f t="shared" si="1"/>
        <v>0</v>
      </c>
      <c r="L18" s="94">
        <f t="shared" si="2"/>
        <v>0</v>
      </c>
      <c r="M18" s="94">
        <f t="shared" si="3"/>
        <v>0</v>
      </c>
      <c r="N18" s="94">
        <f t="shared" si="4"/>
        <v>0</v>
      </c>
      <c r="O18" s="97">
        <f t="shared" si="5"/>
        <v>0</v>
      </c>
    </row>
    <row r="19" spans="1:15" x14ac:dyDescent="0.2">
      <c r="A19" s="88" t="s">
        <v>112</v>
      </c>
      <c r="B19" s="93" t="s">
        <v>243</v>
      </c>
      <c r="C19" s="88" t="s">
        <v>219</v>
      </c>
      <c r="D19" s="94">
        <v>4</v>
      </c>
      <c r="E19" s="95"/>
      <c r="F19" s="95"/>
      <c r="G19" s="95"/>
      <c r="H19" s="95"/>
      <c r="I19" s="95"/>
      <c r="J19" s="94">
        <f t="shared" si="0"/>
        <v>0</v>
      </c>
      <c r="K19" s="96">
        <f t="shared" si="1"/>
        <v>0</v>
      </c>
      <c r="L19" s="94">
        <f t="shared" si="2"/>
        <v>0</v>
      </c>
      <c r="M19" s="94">
        <f t="shared" si="3"/>
        <v>0</v>
      </c>
      <c r="N19" s="94">
        <f t="shared" si="4"/>
        <v>0</v>
      </c>
      <c r="O19" s="97">
        <f t="shared" si="5"/>
        <v>0</v>
      </c>
    </row>
    <row r="20" spans="1:15" x14ac:dyDescent="0.2">
      <c r="A20" s="88" t="s">
        <v>244</v>
      </c>
      <c r="B20" s="93" t="s">
        <v>245</v>
      </c>
      <c r="C20" s="88" t="s">
        <v>219</v>
      </c>
      <c r="D20" s="94">
        <v>49</v>
      </c>
      <c r="E20" s="95"/>
      <c r="F20" s="95"/>
      <c r="G20" s="95"/>
      <c r="H20" s="95"/>
      <c r="I20" s="95"/>
      <c r="J20" s="94">
        <f t="shared" si="0"/>
        <v>0</v>
      </c>
      <c r="K20" s="96">
        <f t="shared" si="1"/>
        <v>0</v>
      </c>
      <c r="L20" s="94">
        <f t="shared" si="2"/>
        <v>0</v>
      </c>
      <c r="M20" s="94">
        <f t="shared" si="3"/>
        <v>0</v>
      </c>
      <c r="N20" s="94">
        <f t="shared" si="4"/>
        <v>0</v>
      </c>
      <c r="O20" s="97">
        <f t="shared" si="5"/>
        <v>0</v>
      </c>
    </row>
    <row r="21" spans="1:15" ht="29.25" x14ac:dyDescent="0.2">
      <c r="A21" s="88" t="s">
        <v>115</v>
      </c>
      <c r="B21" s="93" t="s">
        <v>246</v>
      </c>
      <c r="C21" s="88" t="s">
        <v>247</v>
      </c>
      <c r="D21" s="94">
        <v>366</v>
      </c>
      <c r="E21" s="95"/>
      <c r="F21" s="95"/>
      <c r="G21" s="95"/>
      <c r="H21" s="95"/>
      <c r="I21" s="95"/>
      <c r="J21" s="94">
        <f t="shared" si="0"/>
        <v>0</v>
      </c>
      <c r="K21" s="96">
        <f t="shared" si="1"/>
        <v>0</v>
      </c>
      <c r="L21" s="94">
        <f t="shared" si="2"/>
        <v>0</v>
      </c>
      <c r="M21" s="94">
        <f t="shared" si="3"/>
        <v>0</v>
      </c>
      <c r="N21" s="94">
        <f t="shared" si="4"/>
        <v>0</v>
      </c>
      <c r="O21" s="97">
        <f t="shared" si="5"/>
        <v>0</v>
      </c>
    </row>
    <row r="22" spans="1:15" x14ac:dyDescent="0.2">
      <c r="A22" s="108">
        <v>2</v>
      </c>
      <c r="B22" s="109" t="s">
        <v>248</v>
      </c>
      <c r="C22" s="88"/>
      <c r="D22" s="94"/>
      <c r="E22" s="95"/>
      <c r="F22" s="95"/>
      <c r="G22" s="95"/>
      <c r="H22" s="95"/>
      <c r="I22" s="95"/>
      <c r="J22" s="94">
        <f t="shared" si="0"/>
        <v>0</v>
      </c>
      <c r="K22" s="96">
        <f t="shared" si="1"/>
        <v>0</v>
      </c>
      <c r="L22" s="94">
        <f t="shared" si="2"/>
        <v>0</v>
      </c>
      <c r="M22" s="94">
        <f t="shared" si="3"/>
        <v>0</v>
      </c>
      <c r="N22" s="94">
        <f t="shared" si="4"/>
        <v>0</v>
      </c>
      <c r="O22" s="97">
        <f t="shared" si="5"/>
        <v>0</v>
      </c>
    </row>
    <row r="23" spans="1:15" x14ac:dyDescent="0.2">
      <c r="A23" s="88" t="s">
        <v>126</v>
      </c>
      <c r="B23" s="93" t="s">
        <v>127</v>
      </c>
      <c r="C23" s="88"/>
      <c r="D23" s="94"/>
      <c r="E23" s="95"/>
      <c r="F23" s="95"/>
      <c r="G23" s="95"/>
      <c r="H23" s="95"/>
      <c r="I23" s="95"/>
      <c r="J23" s="94">
        <f t="shared" si="0"/>
        <v>0</v>
      </c>
      <c r="K23" s="96">
        <f t="shared" si="1"/>
        <v>0</v>
      </c>
      <c r="L23" s="94">
        <f t="shared" si="2"/>
        <v>0</v>
      </c>
      <c r="M23" s="94">
        <f t="shared" si="3"/>
        <v>0</v>
      </c>
      <c r="N23" s="94">
        <f t="shared" si="4"/>
        <v>0</v>
      </c>
      <c r="O23" s="97">
        <f t="shared" si="5"/>
        <v>0</v>
      </c>
    </row>
    <row r="24" spans="1:15" ht="19.5" x14ac:dyDescent="0.2">
      <c r="A24" s="88" t="s">
        <v>128</v>
      </c>
      <c r="B24" s="93" t="s">
        <v>249</v>
      </c>
      <c r="C24" s="88" t="s">
        <v>247</v>
      </c>
      <c r="D24" s="94">
        <v>8.1</v>
      </c>
      <c r="E24" s="95"/>
      <c r="F24" s="95"/>
      <c r="G24" s="95"/>
      <c r="H24" s="95"/>
      <c r="I24" s="95"/>
      <c r="J24" s="94">
        <f t="shared" si="0"/>
        <v>0</v>
      </c>
      <c r="K24" s="96">
        <f t="shared" si="1"/>
        <v>0</v>
      </c>
      <c r="L24" s="94">
        <f t="shared" si="2"/>
        <v>0</v>
      </c>
      <c r="M24" s="94">
        <f t="shared" si="3"/>
        <v>0</v>
      </c>
      <c r="N24" s="94">
        <f t="shared" si="4"/>
        <v>0</v>
      </c>
      <c r="O24" s="97">
        <f t="shared" si="5"/>
        <v>0</v>
      </c>
    </row>
    <row r="25" spans="1:15" ht="29.25" x14ac:dyDescent="0.2">
      <c r="A25" s="88" t="s">
        <v>130</v>
      </c>
      <c r="B25" s="93" t="s">
        <v>250</v>
      </c>
      <c r="C25" s="88" t="s">
        <v>219</v>
      </c>
      <c r="D25" s="94">
        <v>10</v>
      </c>
      <c r="E25" s="95"/>
      <c r="F25" s="95"/>
      <c r="G25" s="95"/>
      <c r="H25" s="95"/>
      <c r="I25" s="95"/>
      <c r="J25" s="94">
        <f t="shared" si="0"/>
        <v>0</v>
      </c>
      <c r="K25" s="96">
        <f t="shared" si="1"/>
        <v>0</v>
      </c>
      <c r="L25" s="94">
        <f t="shared" si="2"/>
        <v>0</v>
      </c>
      <c r="M25" s="94">
        <f t="shared" si="3"/>
        <v>0</v>
      </c>
      <c r="N25" s="94">
        <f t="shared" si="4"/>
        <v>0</v>
      </c>
      <c r="O25" s="97">
        <f t="shared" si="5"/>
        <v>0</v>
      </c>
    </row>
    <row r="26" spans="1:15" x14ac:dyDescent="0.2">
      <c r="A26" s="88" t="s">
        <v>160</v>
      </c>
      <c r="B26" s="93" t="s">
        <v>161</v>
      </c>
      <c r="C26" s="88"/>
      <c r="D26" s="94"/>
      <c r="E26" s="95"/>
      <c r="F26" s="95"/>
      <c r="G26" s="95"/>
      <c r="H26" s="95"/>
      <c r="I26" s="95"/>
      <c r="J26" s="94">
        <f t="shared" si="0"/>
        <v>0</v>
      </c>
      <c r="K26" s="96">
        <f t="shared" si="1"/>
        <v>0</v>
      </c>
      <c r="L26" s="94">
        <f t="shared" si="2"/>
        <v>0</v>
      </c>
      <c r="M26" s="94">
        <f t="shared" si="3"/>
        <v>0</v>
      </c>
      <c r="N26" s="94">
        <f t="shared" si="4"/>
        <v>0</v>
      </c>
      <c r="O26" s="97">
        <f t="shared" si="5"/>
        <v>0</v>
      </c>
    </row>
    <row r="27" spans="1:15" ht="78" x14ac:dyDescent="0.2">
      <c r="A27" s="88" t="s">
        <v>162</v>
      </c>
      <c r="B27" s="93" t="s">
        <v>251</v>
      </c>
      <c r="C27" s="88" t="s">
        <v>219</v>
      </c>
      <c r="D27" s="94">
        <v>30</v>
      </c>
      <c r="E27" s="95"/>
      <c r="F27" s="95"/>
      <c r="G27" s="95"/>
      <c r="H27" s="95"/>
      <c r="I27" s="95"/>
      <c r="J27" s="94">
        <f t="shared" si="0"/>
        <v>0</v>
      </c>
      <c r="K27" s="96">
        <f t="shared" si="1"/>
        <v>0</v>
      </c>
      <c r="L27" s="94">
        <f t="shared" si="2"/>
        <v>0</v>
      </c>
      <c r="M27" s="94">
        <f t="shared" si="3"/>
        <v>0</v>
      </c>
      <c r="N27" s="94">
        <f t="shared" si="4"/>
        <v>0</v>
      </c>
      <c r="O27" s="97">
        <f t="shared" si="5"/>
        <v>0</v>
      </c>
    </row>
    <row r="28" spans="1:15" ht="78" x14ac:dyDescent="0.2">
      <c r="A28" s="88" t="s">
        <v>164</v>
      </c>
      <c r="B28" s="93" t="s">
        <v>252</v>
      </c>
      <c r="C28" s="88" t="s">
        <v>219</v>
      </c>
      <c r="D28" s="94">
        <v>7</v>
      </c>
      <c r="E28" s="95"/>
      <c r="F28" s="95"/>
      <c r="G28" s="95"/>
      <c r="H28" s="95"/>
      <c r="I28" s="95"/>
      <c r="J28" s="94">
        <f t="shared" si="0"/>
        <v>0</v>
      </c>
      <c r="K28" s="96">
        <f t="shared" si="1"/>
        <v>0</v>
      </c>
      <c r="L28" s="94">
        <f t="shared" si="2"/>
        <v>0</v>
      </c>
      <c r="M28" s="94">
        <f t="shared" si="3"/>
        <v>0</v>
      </c>
      <c r="N28" s="94">
        <f t="shared" si="4"/>
        <v>0</v>
      </c>
      <c r="O28" s="97">
        <f t="shared" si="5"/>
        <v>0</v>
      </c>
    </row>
    <row r="29" spans="1:15" ht="87.75" x14ac:dyDescent="0.2">
      <c r="A29" s="88" t="s">
        <v>168</v>
      </c>
      <c r="B29" s="93" t="s">
        <v>253</v>
      </c>
      <c r="C29" s="88" t="s">
        <v>219</v>
      </c>
      <c r="D29" s="94">
        <v>8</v>
      </c>
      <c r="E29" s="95"/>
      <c r="F29" s="95"/>
      <c r="G29" s="95"/>
      <c r="H29" s="95"/>
      <c r="I29" s="95"/>
      <c r="J29" s="94">
        <f t="shared" si="0"/>
        <v>0</v>
      </c>
      <c r="K29" s="96">
        <f t="shared" si="1"/>
        <v>0</v>
      </c>
      <c r="L29" s="94">
        <f t="shared" si="2"/>
        <v>0</v>
      </c>
      <c r="M29" s="94">
        <f t="shared" si="3"/>
        <v>0</v>
      </c>
      <c r="N29" s="94">
        <f t="shared" si="4"/>
        <v>0</v>
      </c>
      <c r="O29" s="97">
        <f t="shared" si="5"/>
        <v>0</v>
      </c>
    </row>
    <row r="30" spans="1:15" ht="87.75" x14ac:dyDescent="0.2">
      <c r="A30" s="88" t="s">
        <v>171</v>
      </c>
      <c r="B30" s="93" t="s">
        <v>254</v>
      </c>
      <c r="C30" s="88" t="s">
        <v>219</v>
      </c>
      <c r="D30" s="94">
        <v>4</v>
      </c>
      <c r="E30" s="95"/>
      <c r="F30" s="95"/>
      <c r="G30" s="95"/>
      <c r="H30" s="95"/>
      <c r="I30" s="95"/>
      <c r="J30" s="94">
        <f t="shared" si="0"/>
        <v>0</v>
      </c>
      <c r="K30" s="96">
        <f t="shared" si="1"/>
        <v>0</v>
      </c>
      <c r="L30" s="94">
        <f t="shared" si="2"/>
        <v>0</v>
      </c>
      <c r="M30" s="94">
        <f t="shared" si="3"/>
        <v>0</v>
      </c>
      <c r="N30" s="94">
        <f t="shared" si="4"/>
        <v>0</v>
      </c>
      <c r="O30" s="97">
        <f t="shared" si="5"/>
        <v>0</v>
      </c>
    </row>
    <row r="31" spans="1:15" ht="48.75" x14ac:dyDescent="0.2">
      <c r="A31" s="88" t="s">
        <v>174</v>
      </c>
      <c r="B31" s="93" t="s">
        <v>255</v>
      </c>
      <c r="C31" s="88" t="s">
        <v>247</v>
      </c>
      <c r="D31" s="94">
        <v>80.400000000000006</v>
      </c>
      <c r="E31" s="95"/>
      <c r="F31" s="95"/>
      <c r="G31" s="95"/>
      <c r="H31" s="95"/>
      <c r="I31" s="95"/>
      <c r="J31" s="94">
        <f t="shared" si="0"/>
        <v>0</v>
      </c>
      <c r="K31" s="96">
        <f t="shared" si="1"/>
        <v>0</v>
      </c>
      <c r="L31" s="94">
        <f t="shared" si="2"/>
        <v>0</v>
      </c>
      <c r="M31" s="94">
        <f t="shared" si="3"/>
        <v>0</v>
      </c>
      <c r="N31" s="94">
        <f t="shared" si="4"/>
        <v>0</v>
      </c>
      <c r="O31" s="97">
        <f t="shared" si="5"/>
        <v>0</v>
      </c>
    </row>
    <row r="32" spans="1:15" ht="19.5" x14ac:dyDescent="0.2">
      <c r="A32" s="88" t="s">
        <v>176</v>
      </c>
      <c r="B32" s="93" t="s">
        <v>256</v>
      </c>
      <c r="C32" s="88" t="s">
        <v>89</v>
      </c>
      <c r="D32" s="94">
        <v>83.7</v>
      </c>
      <c r="E32" s="95"/>
      <c r="F32" s="95"/>
      <c r="G32" s="95"/>
      <c r="H32" s="95"/>
      <c r="I32" s="95"/>
      <c r="J32" s="94">
        <f t="shared" si="0"/>
        <v>0</v>
      </c>
      <c r="K32" s="96">
        <f t="shared" si="1"/>
        <v>0</v>
      </c>
      <c r="L32" s="94">
        <f t="shared" si="2"/>
        <v>0</v>
      </c>
      <c r="M32" s="94">
        <f t="shared" si="3"/>
        <v>0</v>
      </c>
      <c r="N32" s="94">
        <f t="shared" si="4"/>
        <v>0</v>
      </c>
      <c r="O32" s="97">
        <f t="shared" si="5"/>
        <v>0</v>
      </c>
    </row>
    <row r="33" spans="1:15" ht="29.25" x14ac:dyDescent="0.2">
      <c r="A33" s="88" t="s">
        <v>178</v>
      </c>
      <c r="B33" s="93" t="s">
        <v>257</v>
      </c>
      <c r="C33" s="88" t="s">
        <v>247</v>
      </c>
      <c r="D33" s="94">
        <v>355.2</v>
      </c>
      <c r="E33" s="95"/>
      <c r="F33" s="95"/>
      <c r="G33" s="95"/>
      <c r="H33" s="95"/>
      <c r="I33" s="95"/>
      <c r="J33" s="94">
        <f t="shared" si="0"/>
        <v>0</v>
      </c>
      <c r="K33" s="96">
        <f t="shared" si="1"/>
        <v>0</v>
      </c>
      <c r="L33" s="94">
        <f t="shared" si="2"/>
        <v>0</v>
      </c>
      <c r="M33" s="94">
        <f t="shared" si="3"/>
        <v>0</v>
      </c>
      <c r="N33" s="94">
        <f t="shared" si="4"/>
        <v>0</v>
      </c>
      <c r="O33" s="97">
        <f t="shared" si="5"/>
        <v>0</v>
      </c>
    </row>
    <row r="34" spans="1:15" ht="19.5" x14ac:dyDescent="0.2">
      <c r="A34" s="88" t="s">
        <v>258</v>
      </c>
      <c r="B34" s="93" t="s">
        <v>259</v>
      </c>
      <c r="C34" s="88" t="s">
        <v>247</v>
      </c>
      <c r="D34" s="94">
        <v>1497.6</v>
      </c>
      <c r="E34" s="95"/>
      <c r="F34" s="95"/>
      <c r="G34" s="95"/>
      <c r="H34" s="95"/>
      <c r="I34" s="95"/>
      <c r="J34" s="94">
        <f t="shared" si="0"/>
        <v>0</v>
      </c>
      <c r="K34" s="96">
        <f t="shared" si="1"/>
        <v>0</v>
      </c>
      <c r="L34" s="94">
        <f t="shared" si="2"/>
        <v>0</v>
      </c>
      <c r="M34" s="94">
        <f t="shared" si="3"/>
        <v>0</v>
      </c>
      <c r="N34" s="94">
        <f t="shared" si="4"/>
        <v>0</v>
      </c>
      <c r="O34" s="97">
        <f t="shared" si="5"/>
        <v>0</v>
      </c>
    </row>
    <row r="35" spans="1:15" x14ac:dyDescent="0.2">
      <c r="A35" s="88" t="s">
        <v>260</v>
      </c>
      <c r="B35" s="93" t="s">
        <v>261</v>
      </c>
      <c r="C35" s="88"/>
      <c r="D35" s="94"/>
      <c r="E35" s="95"/>
      <c r="F35" s="95"/>
      <c r="G35" s="95"/>
      <c r="H35" s="95"/>
      <c r="I35" s="95"/>
      <c r="J35" s="94">
        <f t="shared" si="0"/>
        <v>0</v>
      </c>
      <c r="K35" s="96">
        <f t="shared" si="1"/>
        <v>0</v>
      </c>
      <c r="L35" s="94">
        <f t="shared" si="2"/>
        <v>0</v>
      </c>
      <c r="M35" s="94">
        <f t="shared" si="3"/>
        <v>0</v>
      </c>
      <c r="N35" s="94">
        <f t="shared" si="4"/>
        <v>0</v>
      </c>
      <c r="O35" s="97">
        <f t="shared" si="5"/>
        <v>0</v>
      </c>
    </row>
    <row r="36" spans="1:15" ht="19.5" x14ac:dyDescent="0.2">
      <c r="A36" s="88" t="s">
        <v>262</v>
      </c>
      <c r="B36" s="93" t="s">
        <v>263</v>
      </c>
      <c r="C36" s="88" t="s">
        <v>247</v>
      </c>
      <c r="D36" s="94">
        <v>8</v>
      </c>
      <c r="E36" s="95"/>
      <c r="F36" s="95"/>
      <c r="G36" s="95"/>
      <c r="H36" s="95"/>
      <c r="I36" s="95"/>
      <c r="J36" s="94">
        <f t="shared" si="0"/>
        <v>0</v>
      </c>
      <c r="K36" s="96">
        <f t="shared" si="1"/>
        <v>0</v>
      </c>
      <c r="L36" s="94">
        <f t="shared" si="2"/>
        <v>0</v>
      </c>
      <c r="M36" s="94">
        <f t="shared" si="3"/>
        <v>0</v>
      </c>
      <c r="N36" s="94">
        <f t="shared" si="4"/>
        <v>0</v>
      </c>
      <c r="O36" s="97">
        <f t="shared" si="5"/>
        <v>0</v>
      </c>
    </row>
    <row r="37" spans="1:15" ht="19.5" x14ac:dyDescent="0.2">
      <c r="A37" s="88" t="s">
        <v>264</v>
      </c>
      <c r="B37" s="93" t="s">
        <v>265</v>
      </c>
      <c r="C37" s="88" t="s">
        <v>247</v>
      </c>
      <c r="D37" s="94">
        <v>2.4</v>
      </c>
      <c r="E37" s="95"/>
      <c r="F37" s="95"/>
      <c r="G37" s="95"/>
      <c r="H37" s="95"/>
      <c r="I37" s="95"/>
      <c r="J37" s="94">
        <f t="shared" si="0"/>
        <v>0</v>
      </c>
      <c r="K37" s="96">
        <f t="shared" si="1"/>
        <v>0</v>
      </c>
      <c r="L37" s="94">
        <f t="shared" si="2"/>
        <v>0</v>
      </c>
      <c r="M37" s="94">
        <f t="shared" si="3"/>
        <v>0</v>
      </c>
      <c r="N37" s="94">
        <f t="shared" si="4"/>
        <v>0</v>
      </c>
      <c r="O37" s="97">
        <f t="shared" si="5"/>
        <v>0</v>
      </c>
    </row>
    <row r="38" spans="1:15" x14ac:dyDescent="0.2">
      <c r="A38" s="108">
        <v>3</v>
      </c>
      <c r="B38" s="109" t="s">
        <v>266</v>
      </c>
      <c r="C38" s="88"/>
      <c r="D38" s="94"/>
      <c r="E38" s="95"/>
      <c r="F38" s="95"/>
      <c r="G38" s="95"/>
      <c r="H38" s="95"/>
      <c r="I38" s="95"/>
      <c r="J38" s="94">
        <f t="shared" si="0"/>
        <v>0</v>
      </c>
      <c r="K38" s="96">
        <f t="shared" si="1"/>
        <v>0</v>
      </c>
      <c r="L38" s="94">
        <f t="shared" si="2"/>
        <v>0</v>
      </c>
      <c r="M38" s="94">
        <f t="shared" si="3"/>
        <v>0</v>
      </c>
      <c r="N38" s="94">
        <f t="shared" si="4"/>
        <v>0</v>
      </c>
      <c r="O38" s="97">
        <f t="shared" si="5"/>
        <v>0</v>
      </c>
    </row>
    <row r="39" spans="1:15" ht="58.5" x14ac:dyDescent="0.2">
      <c r="A39" s="88" t="s">
        <v>182</v>
      </c>
      <c r="B39" s="93" t="s">
        <v>267</v>
      </c>
      <c r="C39" s="88" t="s">
        <v>219</v>
      </c>
      <c r="D39" s="94">
        <v>4</v>
      </c>
      <c r="E39" s="95"/>
      <c r="F39" s="95"/>
      <c r="G39" s="95"/>
      <c r="H39" s="95"/>
      <c r="I39" s="95"/>
      <c r="J39" s="94">
        <f t="shared" si="0"/>
        <v>0</v>
      </c>
      <c r="K39" s="96">
        <f t="shared" si="1"/>
        <v>0</v>
      </c>
      <c r="L39" s="94">
        <f t="shared" si="2"/>
        <v>0</v>
      </c>
      <c r="M39" s="94">
        <f t="shared" si="3"/>
        <v>0</v>
      </c>
      <c r="N39" s="94">
        <f t="shared" si="4"/>
        <v>0</v>
      </c>
      <c r="O39" s="97">
        <f t="shared" si="5"/>
        <v>0</v>
      </c>
    </row>
    <row r="40" spans="1:15" ht="68.25" x14ac:dyDescent="0.2">
      <c r="A40" s="88" t="s">
        <v>184</v>
      </c>
      <c r="B40" s="93" t="s">
        <v>268</v>
      </c>
      <c r="C40" s="88" t="s">
        <v>219</v>
      </c>
      <c r="D40" s="94">
        <v>4</v>
      </c>
      <c r="E40" s="95"/>
      <c r="F40" s="95"/>
      <c r="G40" s="95"/>
      <c r="H40" s="95"/>
      <c r="I40" s="95"/>
      <c r="J40" s="94">
        <f t="shared" si="0"/>
        <v>0</v>
      </c>
      <c r="K40" s="96">
        <f t="shared" si="1"/>
        <v>0</v>
      </c>
      <c r="L40" s="94">
        <f t="shared" si="2"/>
        <v>0</v>
      </c>
      <c r="M40" s="94">
        <f t="shared" si="3"/>
        <v>0</v>
      </c>
      <c r="N40" s="94">
        <f t="shared" si="4"/>
        <v>0</v>
      </c>
      <c r="O40" s="97">
        <f t="shared" si="5"/>
        <v>0</v>
      </c>
    </row>
    <row r="41" spans="1:15" ht="68.25" x14ac:dyDescent="0.2">
      <c r="A41" s="88" t="s">
        <v>186</v>
      </c>
      <c r="B41" s="93" t="s">
        <v>269</v>
      </c>
      <c r="C41" s="88" t="s">
        <v>219</v>
      </c>
      <c r="D41" s="94">
        <v>4</v>
      </c>
      <c r="E41" s="95"/>
      <c r="F41" s="95"/>
      <c r="G41" s="95"/>
      <c r="H41" s="95"/>
      <c r="I41" s="95"/>
      <c r="J41" s="94">
        <f t="shared" si="0"/>
        <v>0</v>
      </c>
      <c r="K41" s="96">
        <f t="shared" si="1"/>
        <v>0</v>
      </c>
      <c r="L41" s="94">
        <f t="shared" si="2"/>
        <v>0</v>
      </c>
      <c r="M41" s="94">
        <f t="shared" si="3"/>
        <v>0</v>
      </c>
      <c r="N41" s="94">
        <f t="shared" si="4"/>
        <v>0</v>
      </c>
      <c r="O41" s="97">
        <f t="shared" si="5"/>
        <v>0</v>
      </c>
    </row>
    <row r="42" spans="1:15" ht="19.5" x14ac:dyDescent="0.2">
      <c r="A42" s="88" t="s">
        <v>208</v>
      </c>
      <c r="B42" s="93" t="s">
        <v>270</v>
      </c>
      <c r="C42" s="88" t="s">
        <v>89</v>
      </c>
      <c r="D42" s="94">
        <v>18.899999999999999</v>
      </c>
      <c r="E42" s="95"/>
      <c r="F42" s="95"/>
      <c r="G42" s="95"/>
      <c r="H42" s="95"/>
      <c r="I42" s="95"/>
      <c r="J42" s="94">
        <f t="shared" si="0"/>
        <v>0</v>
      </c>
      <c r="K42" s="96">
        <f t="shared" si="1"/>
        <v>0</v>
      </c>
      <c r="L42" s="94">
        <f t="shared" si="2"/>
        <v>0</v>
      </c>
      <c r="M42" s="94">
        <f t="shared" si="3"/>
        <v>0</v>
      </c>
      <c r="N42" s="94">
        <f t="shared" si="4"/>
        <v>0</v>
      </c>
      <c r="O42" s="97">
        <f t="shared" si="5"/>
        <v>0</v>
      </c>
    </row>
    <row r="43" spans="1:15" ht="14.65" customHeight="1" x14ac:dyDescent="0.2">
      <c r="A43" s="84"/>
      <c r="B43" s="144" t="s">
        <v>97</v>
      </c>
      <c r="C43" s="144"/>
      <c r="D43" s="144"/>
      <c r="E43" s="98"/>
      <c r="F43" s="99"/>
      <c r="G43" s="100"/>
      <c r="H43" s="101"/>
      <c r="I43" s="101"/>
      <c r="J43" s="101"/>
      <c r="K43" s="102">
        <v>0</v>
      </c>
      <c r="L43" s="103">
        <v>0</v>
      </c>
      <c r="M43" s="103">
        <v>0</v>
      </c>
      <c r="N43" s="103">
        <v>0</v>
      </c>
      <c r="O43" s="104">
        <v>0</v>
      </c>
    </row>
    <row r="44" spans="1:15" ht="14.65" customHeight="1" x14ac:dyDescent="0.2">
      <c r="B44" s="144" t="s">
        <v>98</v>
      </c>
      <c r="C44" s="144"/>
      <c r="D44" s="144"/>
      <c r="E44" s="70" t="s">
        <v>99</v>
      </c>
      <c r="F44" s="70" t="s">
        <v>100</v>
      </c>
      <c r="K44" s="105"/>
      <c r="L44" s="105"/>
      <c r="M44" s="105"/>
      <c r="N44" s="105"/>
      <c r="O44" s="105"/>
    </row>
    <row r="45" spans="1:15" ht="14.65" customHeight="1" x14ac:dyDescent="0.2">
      <c r="B45" s="145" t="s">
        <v>101</v>
      </c>
      <c r="C45" s="145"/>
      <c r="D45" s="145"/>
      <c r="K45" s="105"/>
      <c r="L45" s="105"/>
      <c r="M45" s="105"/>
      <c r="N45" s="105"/>
      <c r="O45" s="105"/>
    </row>
    <row r="46" spans="1:15" x14ac:dyDescent="0.2">
      <c r="B46" s="106"/>
    </row>
    <row r="47" spans="1:15" x14ac:dyDescent="0.2">
      <c r="B47" s="106"/>
    </row>
    <row r="48" spans="1:15" x14ac:dyDescent="0.2">
      <c r="B48" s="106"/>
      <c r="D48" s="83"/>
    </row>
    <row r="49" spans="2:6" x14ac:dyDescent="0.2">
      <c r="B49" s="23" t="s">
        <v>10</v>
      </c>
      <c r="C49" s="107">
        <f>'BUVNIECIBAS KOPTAME'!C31</f>
        <v>0</v>
      </c>
      <c r="D49" s="24"/>
      <c r="E49" s="66"/>
      <c r="F49" s="83"/>
    </row>
    <row r="50" spans="2:6" x14ac:dyDescent="0.2">
      <c r="B50" s="25" t="s">
        <v>11</v>
      </c>
      <c r="C50" s="69"/>
      <c r="E50" s="66"/>
    </row>
    <row r="51" spans="2:6" x14ac:dyDescent="0.2">
      <c r="B51" s="25"/>
      <c r="C51" s="69"/>
      <c r="E51" s="66"/>
    </row>
    <row r="52" spans="2:6" x14ac:dyDescent="0.2">
      <c r="B52" s="23" t="s">
        <v>12</v>
      </c>
      <c r="C52" s="81"/>
      <c r="E52" s="66"/>
      <c r="F52" s="83"/>
    </row>
    <row r="53" spans="2:6" x14ac:dyDescent="0.2">
      <c r="B53" s="26" t="s">
        <v>13</v>
      </c>
      <c r="C53" s="69"/>
      <c r="E53" s="66"/>
    </row>
    <row r="54" spans="2:6" x14ac:dyDescent="0.2">
      <c r="B54" s="28"/>
      <c r="C54" s="29"/>
      <c r="D54" s="29"/>
      <c r="E54" s="29"/>
    </row>
    <row r="55" spans="2:6" x14ac:dyDescent="0.2">
      <c r="B55" s="28"/>
      <c r="C55" s="29"/>
      <c r="D55" s="29"/>
      <c r="E55" s="29"/>
    </row>
    <row r="56" spans="2:6" x14ac:dyDescent="0.2">
      <c r="B56" s="73"/>
      <c r="C56" s="66"/>
      <c r="D56" s="66"/>
      <c r="E56" s="29"/>
    </row>
    <row r="57" spans="2:6" x14ac:dyDescent="0.2">
      <c r="B57" s="74" t="e">
        <f>#REF!</f>
        <v>#REF!</v>
      </c>
      <c r="C57" s="29"/>
      <c r="D57" s="29"/>
      <c r="E57" s="29"/>
    </row>
  </sheetData>
  <sheetProtection selectLockedCells="1" selectUnlockedCells="1"/>
  <autoFilter ref="A14:O43"/>
  <mergeCells count="10">
    <mergeCell ref="B43:D43"/>
    <mergeCell ref="B44:D44"/>
    <mergeCell ref="B45:D45"/>
    <mergeCell ref="L11:O11"/>
    <mergeCell ref="A12:A13"/>
    <mergeCell ref="B12:B13"/>
    <mergeCell ref="C12:C13"/>
    <mergeCell ref="D12:D13"/>
    <mergeCell ref="E12:J12"/>
    <mergeCell ref="K12:O12"/>
  </mergeCells>
  <printOptions horizontalCentered="1"/>
  <pageMargins left="7.8472222222222221E-2" right="7.8472222222222221E-2" top="0.78749999999999998" bottom="0.43333333333333335" header="0.51180555555555551" footer="0"/>
  <pageSetup paperSize="9" scale="90" firstPageNumber="0" orientation="landscape" horizontalDpi="300" verticalDpi="300"/>
  <headerFooter alignWithMargins="0">
    <oddFooter>&amp;C&amp;7Lapa &amp;P no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A1:IV88"/>
  <sheetViews>
    <sheetView showZeros="0" zoomScale="130" zoomScaleNormal="130" workbookViewId="0">
      <selection activeCell="K12" sqref="K12"/>
    </sheetView>
  </sheetViews>
  <sheetFormatPr defaultRowHeight="12.75" x14ac:dyDescent="0.2"/>
  <cols>
    <col min="1" max="1" width="4.42578125" style="75" customWidth="1"/>
    <col min="2" max="2" width="36.7109375" style="68" customWidth="1"/>
    <col min="3" max="3" width="8.42578125" style="75" customWidth="1"/>
    <col min="4" max="4" width="8.42578125" style="70" customWidth="1"/>
    <col min="5" max="5" width="5.7109375" style="70" customWidth="1"/>
    <col min="6" max="6" width="7" style="70" customWidth="1"/>
    <col min="7" max="7" width="7.85546875" style="70" customWidth="1"/>
    <col min="8" max="8" width="10.42578125" style="70" customWidth="1"/>
    <col min="9" max="15" width="8.7109375" style="70" customWidth="1"/>
    <col min="16" max="255" width="9.140625" style="68"/>
  </cols>
  <sheetData>
    <row r="1" spans="1:15" x14ac:dyDescent="0.2">
      <c r="B1" s="76" t="s">
        <v>271</v>
      </c>
      <c r="D1" s="75"/>
      <c r="E1" s="76"/>
      <c r="F1" s="76"/>
      <c r="G1" s="76"/>
      <c r="H1" s="76"/>
      <c r="I1" s="76"/>
      <c r="J1" s="76"/>
      <c r="K1" s="76"/>
      <c r="L1" s="76"/>
      <c r="M1" s="76"/>
    </row>
    <row r="2" spans="1:15" x14ac:dyDescent="0.2">
      <c r="B2" s="76" t="str">
        <f>KOPSAVILKUMS_1!C20</f>
        <v>Benini,jumts</v>
      </c>
      <c r="D2" s="75"/>
      <c r="E2" s="76"/>
      <c r="F2" s="76"/>
      <c r="G2" s="76"/>
      <c r="H2" s="76"/>
      <c r="I2" s="76"/>
      <c r="J2" s="76"/>
      <c r="K2" s="76"/>
      <c r="L2" s="76"/>
      <c r="M2" s="76"/>
    </row>
    <row r="3" spans="1:15" x14ac:dyDescent="0.2">
      <c r="B3" s="76"/>
    </row>
    <row r="4" spans="1:15" x14ac:dyDescent="0.2">
      <c r="A4" s="77"/>
      <c r="B4" s="77"/>
      <c r="C4" s="78"/>
      <c r="D4" s="78"/>
      <c r="E4" s="77"/>
      <c r="F4" s="77"/>
      <c r="G4" s="77"/>
      <c r="H4" s="77"/>
      <c r="I4" s="77"/>
      <c r="J4" s="77"/>
      <c r="K4" s="77"/>
      <c r="L4" s="77"/>
      <c r="M4" s="76"/>
    </row>
    <row r="5" spans="1:15" x14ac:dyDescent="0.2">
      <c r="A5" s="77" t="str">
        <f>KOPSAVILKUMS_1!A6</f>
        <v>Objekta nosaukums</v>
      </c>
      <c r="B5" s="77"/>
      <c r="C5" s="77" t="str">
        <f>KOPSAVILKUMS_1!C6</f>
        <v>DAUDZDZĪVOKĻU DZĪVOJAMĀS ĒKAS ATJAUNOŠANA ENERGOEFEKTIVITĀTES UZLABOŠANAI</v>
      </c>
      <c r="D5" s="78"/>
      <c r="E5" s="77"/>
      <c r="F5" s="77"/>
      <c r="G5" s="77"/>
      <c r="H5" s="77"/>
      <c r="I5" s="77"/>
      <c r="J5" s="77"/>
      <c r="K5" s="77"/>
      <c r="L5" s="77"/>
      <c r="M5" s="76"/>
    </row>
    <row r="6" spans="1:15" x14ac:dyDescent="0.2">
      <c r="A6" s="77" t="str">
        <f>KOPSAVILKUMS_1!A7</f>
        <v>Būves nosaukums</v>
      </c>
      <c r="B6" s="77"/>
      <c r="C6" s="77" t="str">
        <f>KOPSAVILKUMS_1!C7</f>
        <v>DAUDZDZĪVOKĻU DZĪVOJAMĀS ĒKAS ATJAUNOŠANA ENERGOEFEKTIVITĀTES UZLABOŠANAI</v>
      </c>
      <c r="D6" s="78"/>
      <c r="E6" s="77"/>
      <c r="F6" s="77"/>
      <c r="G6" s="77"/>
      <c r="H6" s="77"/>
      <c r="I6" s="77"/>
      <c r="J6" s="77"/>
      <c r="K6" s="77"/>
      <c r="L6" s="77"/>
      <c r="M6" s="76"/>
    </row>
    <row r="7" spans="1:15" x14ac:dyDescent="0.2">
      <c r="A7" s="79" t="str">
        <f>KOPSAVILKUMS_1!A8</f>
        <v>Objekta adrese</v>
      </c>
      <c r="B7" s="79"/>
      <c r="C7" s="79" t="str">
        <f>KOPSAVILKUMS_1!C8</f>
        <v>LIEPĀJĀ, DARZA IELĀ 3</v>
      </c>
      <c r="D7" s="80"/>
      <c r="E7" s="79"/>
      <c r="F7" s="79"/>
      <c r="G7" s="79"/>
      <c r="H7" s="79"/>
      <c r="I7" s="79"/>
      <c r="J7" s="79"/>
      <c r="K7" s="79"/>
      <c r="L7" s="79"/>
      <c r="M7" s="76"/>
    </row>
    <row r="8" spans="1:15" x14ac:dyDescent="0.2">
      <c r="A8" s="79" t="str">
        <f>KOPSAVILKUMS_1!A9</f>
        <v>Pasūtījuma Nr.</v>
      </c>
      <c r="B8" s="79"/>
      <c r="C8" s="79">
        <f>KOPSAVILKUMS_1!C9</f>
        <v>0</v>
      </c>
      <c r="D8" s="80"/>
      <c r="E8" s="79"/>
      <c r="F8" s="79"/>
      <c r="G8" s="79"/>
      <c r="H8" s="79"/>
      <c r="I8" s="79"/>
      <c r="J8" s="79"/>
      <c r="K8" s="79"/>
      <c r="L8" s="79"/>
      <c r="M8" s="76"/>
    </row>
    <row r="9" spans="1:15" x14ac:dyDescent="0.2">
      <c r="A9" s="72"/>
      <c r="B9" s="76"/>
      <c r="D9" s="75"/>
      <c r="E9" s="76"/>
      <c r="F9" s="76"/>
      <c r="G9" s="76"/>
      <c r="H9" s="76"/>
      <c r="I9" s="76"/>
      <c r="J9" s="76"/>
      <c r="K9" s="76"/>
      <c r="L9" s="76"/>
      <c r="M9" s="76"/>
    </row>
    <row r="10" spans="1:15" x14ac:dyDescent="0.2">
      <c r="A10" s="81" t="s">
        <v>239</v>
      </c>
      <c r="B10" s="81"/>
      <c r="C10" s="81"/>
      <c r="D10" s="75"/>
      <c r="E10" s="76"/>
      <c r="F10" s="76"/>
      <c r="G10" s="76"/>
      <c r="H10" s="76"/>
      <c r="I10" s="76"/>
      <c r="J10" s="76"/>
      <c r="K10" s="76"/>
      <c r="L10" s="73" t="s">
        <v>60</v>
      </c>
      <c r="M10" s="82">
        <f>O74</f>
        <v>0</v>
      </c>
      <c r="N10" s="83" t="s">
        <v>61</v>
      </c>
    </row>
    <row r="11" spans="1:15" x14ac:dyDescent="0.2">
      <c r="A11" s="64"/>
      <c r="B11" s="84"/>
      <c r="C11" s="84"/>
      <c r="D11" s="84"/>
      <c r="E11" s="84"/>
      <c r="F11" s="85"/>
      <c r="G11" s="85"/>
      <c r="H11" s="85"/>
      <c r="I11" s="86"/>
      <c r="J11" s="86"/>
      <c r="K11" s="87"/>
      <c r="L11" s="138"/>
      <c r="M11" s="138"/>
      <c r="N11" s="138"/>
      <c r="O11" s="138"/>
    </row>
    <row r="12" spans="1:15" ht="11.25" customHeight="1" x14ac:dyDescent="0.2">
      <c r="A12" s="148"/>
      <c r="B12" s="140" t="s">
        <v>63</v>
      </c>
      <c r="C12" s="141" t="s">
        <v>64</v>
      </c>
      <c r="D12" s="142" t="s">
        <v>65</v>
      </c>
      <c r="E12" s="143" t="s">
        <v>66</v>
      </c>
      <c r="F12" s="143"/>
      <c r="G12" s="143"/>
      <c r="H12" s="143"/>
      <c r="I12" s="143"/>
      <c r="J12" s="143"/>
      <c r="K12" s="143" t="s">
        <v>67</v>
      </c>
      <c r="L12" s="143"/>
      <c r="M12" s="143"/>
      <c r="N12" s="143"/>
      <c r="O12" s="143"/>
    </row>
    <row r="13" spans="1:15" ht="40.15" customHeight="1" x14ac:dyDescent="0.2">
      <c r="A13" s="148"/>
      <c r="B13" s="140"/>
      <c r="C13" s="141"/>
      <c r="D13" s="141"/>
      <c r="E13" s="90" t="s">
        <v>68</v>
      </c>
      <c r="F13" s="90" t="s">
        <v>69</v>
      </c>
      <c r="G13" s="90" t="s">
        <v>70</v>
      </c>
      <c r="H13" s="90" t="s">
        <v>27</v>
      </c>
      <c r="I13" s="90" t="s">
        <v>71</v>
      </c>
      <c r="J13" s="90" t="s">
        <v>72</v>
      </c>
      <c r="K13" s="90" t="s">
        <v>73</v>
      </c>
      <c r="L13" s="90" t="s">
        <v>70</v>
      </c>
      <c r="M13" s="90" t="s">
        <v>74</v>
      </c>
      <c r="N13" s="90" t="s">
        <v>28</v>
      </c>
      <c r="O13" s="90" t="s">
        <v>75</v>
      </c>
    </row>
    <row r="14" spans="1:15" ht="12" customHeight="1" x14ac:dyDescent="0.2">
      <c r="A14" s="88"/>
      <c r="B14" s="91"/>
      <c r="C14" s="88"/>
      <c r="D14" s="89"/>
      <c r="E14" s="92"/>
      <c r="F14" s="92"/>
      <c r="G14" s="92"/>
      <c r="H14" s="92"/>
      <c r="I14" s="92"/>
      <c r="J14" s="92"/>
      <c r="K14" s="92"/>
      <c r="L14" s="92"/>
      <c r="M14" s="92"/>
      <c r="N14" s="92"/>
      <c r="O14" s="92"/>
    </row>
    <row r="15" spans="1:15" x14ac:dyDescent="0.2">
      <c r="A15" s="108">
        <v>1</v>
      </c>
      <c r="B15" s="109" t="s">
        <v>104</v>
      </c>
      <c r="C15" s="88"/>
      <c r="D15" s="94"/>
      <c r="E15" s="96"/>
      <c r="F15" s="96"/>
      <c r="G15" s="94"/>
      <c r="H15" s="94"/>
      <c r="I15" s="94"/>
      <c r="J15" s="94"/>
      <c r="K15" s="96"/>
      <c r="L15" s="94"/>
      <c r="M15" s="94"/>
      <c r="N15" s="94"/>
      <c r="O15" s="97"/>
    </row>
    <row r="16" spans="1:15" ht="29.25" x14ac:dyDescent="0.2">
      <c r="A16" s="88" t="s">
        <v>105</v>
      </c>
      <c r="B16" s="93" t="s">
        <v>272</v>
      </c>
      <c r="C16" s="88" t="s">
        <v>89</v>
      </c>
      <c r="D16" s="94">
        <v>703</v>
      </c>
      <c r="E16" s="95"/>
      <c r="F16" s="95"/>
      <c r="G16" s="95"/>
      <c r="H16" s="95"/>
      <c r="I16" s="95"/>
      <c r="J16" s="94">
        <f t="shared" ref="J16:J37" si="0">I16+H16+G16</f>
        <v>0</v>
      </c>
      <c r="K16" s="96">
        <f t="shared" ref="K16:K37" si="1">ROUND(D16*E16,2)</f>
        <v>0</v>
      </c>
      <c r="L16" s="94">
        <f t="shared" ref="L16:L37" si="2">ROUND(D16*G16,2)</f>
        <v>0</v>
      </c>
      <c r="M16" s="94">
        <f t="shared" ref="M16:M37" si="3">ROUND(D16*H16,2)</f>
        <v>0</v>
      </c>
      <c r="N16" s="94">
        <f t="shared" ref="N16:N37" si="4">ROUND(D16*I16,2)</f>
        <v>0</v>
      </c>
      <c r="O16" s="97">
        <f t="shared" ref="O16:O37" si="5">L16+M16+N16</f>
        <v>0</v>
      </c>
    </row>
    <row r="17" spans="1:256" ht="19.5" x14ac:dyDescent="0.2">
      <c r="A17" s="88" t="s">
        <v>107</v>
      </c>
      <c r="B17" s="93" t="s">
        <v>273</v>
      </c>
      <c r="C17" s="88" t="s">
        <v>274</v>
      </c>
      <c r="D17" s="94">
        <v>1</v>
      </c>
      <c r="E17" s="95"/>
      <c r="F17" s="95"/>
      <c r="G17" s="95"/>
      <c r="H17" s="95"/>
      <c r="I17" s="95"/>
      <c r="J17" s="94">
        <f t="shared" si="0"/>
        <v>0</v>
      </c>
      <c r="K17" s="96">
        <f t="shared" si="1"/>
        <v>0</v>
      </c>
      <c r="L17" s="94">
        <f t="shared" si="2"/>
        <v>0</v>
      </c>
      <c r="M17" s="94">
        <f t="shared" si="3"/>
        <v>0</v>
      </c>
      <c r="N17" s="94">
        <f t="shared" si="4"/>
        <v>0</v>
      </c>
      <c r="O17" s="97">
        <f t="shared" si="5"/>
        <v>0</v>
      </c>
    </row>
    <row r="18" spans="1:256" x14ac:dyDescent="0.2">
      <c r="A18" s="88" t="s">
        <v>109</v>
      </c>
      <c r="B18" s="93" t="s">
        <v>275</v>
      </c>
      <c r="C18" s="88" t="s">
        <v>77</v>
      </c>
      <c r="D18" s="94">
        <v>139</v>
      </c>
      <c r="E18" s="95"/>
      <c r="F18" s="95"/>
      <c r="G18" s="95"/>
      <c r="H18" s="95"/>
      <c r="I18" s="95"/>
      <c r="J18" s="94">
        <f t="shared" si="0"/>
        <v>0</v>
      </c>
      <c r="K18" s="96">
        <f t="shared" si="1"/>
        <v>0</v>
      </c>
      <c r="L18" s="94">
        <f t="shared" si="2"/>
        <v>0</v>
      </c>
      <c r="M18" s="94">
        <f t="shared" si="3"/>
        <v>0</v>
      </c>
      <c r="N18" s="94">
        <f t="shared" si="4"/>
        <v>0</v>
      </c>
      <c r="O18" s="97">
        <f t="shared" si="5"/>
        <v>0</v>
      </c>
    </row>
    <row r="19" spans="1:256" ht="29.25" x14ac:dyDescent="0.2">
      <c r="A19" s="88" t="s">
        <v>112</v>
      </c>
      <c r="B19" s="93" t="s">
        <v>276</v>
      </c>
      <c r="C19" s="88" t="s">
        <v>89</v>
      </c>
      <c r="D19" s="94">
        <v>868</v>
      </c>
      <c r="E19" s="95"/>
      <c r="F19" s="95"/>
      <c r="G19" s="95"/>
      <c r="H19" s="95"/>
      <c r="I19" s="95"/>
      <c r="J19" s="94">
        <f t="shared" si="0"/>
        <v>0</v>
      </c>
      <c r="K19" s="96">
        <f t="shared" si="1"/>
        <v>0</v>
      </c>
      <c r="L19" s="94">
        <f t="shared" si="2"/>
        <v>0</v>
      </c>
      <c r="M19" s="94">
        <f t="shared" si="3"/>
        <v>0</v>
      </c>
      <c r="N19" s="94">
        <f t="shared" si="4"/>
        <v>0</v>
      </c>
      <c r="O19" s="97">
        <f t="shared" si="5"/>
        <v>0</v>
      </c>
    </row>
    <row r="20" spans="1:256" x14ac:dyDescent="0.2">
      <c r="A20" s="88" t="s">
        <v>244</v>
      </c>
      <c r="B20" s="93" t="s">
        <v>277</v>
      </c>
      <c r="C20" s="88" t="s">
        <v>77</v>
      </c>
      <c r="D20" s="94">
        <v>140</v>
      </c>
      <c r="E20" s="95"/>
      <c r="F20" s="95"/>
      <c r="G20" s="95"/>
      <c r="H20" s="95"/>
      <c r="I20" s="95"/>
      <c r="J20" s="94">
        <f t="shared" si="0"/>
        <v>0</v>
      </c>
      <c r="K20" s="96">
        <f t="shared" si="1"/>
        <v>0</v>
      </c>
      <c r="L20" s="94">
        <f t="shared" si="2"/>
        <v>0</v>
      </c>
      <c r="M20" s="94">
        <f t="shared" si="3"/>
        <v>0</v>
      </c>
      <c r="N20" s="94">
        <f t="shared" si="4"/>
        <v>0</v>
      </c>
      <c r="O20" s="97">
        <f t="shared" si="5"/>
        <v>0</v>
      </c>
    </row>
    <row r="21" spans="1:256" x14ac:dyDescent="0.2">
      <c r="A21" s="88" t="s">
        <v>115</v>
      </c>
      <c r="B21" s="93" t="s">
        <v>278</v>
      </c>
      <c r="C21" s="88" t="s">
        <v>77</v>
      </c>
      <c r="D21" s="94">
        <v>156</v>
      </c>
      <c r="E21" s="95"/>
      <c r="F21" s="95"/>
      <c r="G21" s="95"/>
      <c r="H21" s="95"/>
      <c r="I21" s="95"/>
      <c r="J21" s="94">
        <f t="shared" si="0"/>
        <v>0</v>
      </c>
      <c r="K21" s="96">
        <f t="shared" si="1"/>
        <v>0</v>
      </c>
      <c r="L21" s="94">
        <f t="shared" si="2"/>
        <v>0</v>
      </c>
      <c r="M21" s="94">
        <f t="shared" si="3"/>
        <v>0</v>
      </c>
      <c r="N21" s="94">
        <f t="shared" si="4"/>
        <v>0</v>
      </c>
      <c r="O21" s="97">
        <f t="shared" si="5"/>
        <v>0</v>
      </c>
    </row>
    <row r="22" spans="1:256" x14ac:dyDescent="0.2">
      <c r="A22" s="108">
        <v>2</v>
      </c>
      <c r="B22" s="109" t="s">
        <v>279</v>
      </c>
      <c r="C22" s="88"/>
      <c r="D22" s="94"/>
      <c r="E22" s="95"/>
      <c r="F22" s="95"/>
      <c r="G22" s="95"/>
      <c r="H22" s="95"/>
      <c r="I22" s="95"/>
      <c r="J22" s="94">
        <f t="shared" si="0"/>
        <v>0</v>
      </c>
      <c r="K22" s="96">
        <f t="shared" si="1"/>
        <v>0</v>
      </c>
      <c r="L22" s="94">
        <f t="shared" si="2"/>
        <v>0</v>
      </c>
      <c r="M22" s="94">
        <f t="shared" si="3"/>
        <v>0</v>
      </c>
      <c r="N22" s="94">
        <f t="shared" si="4"/>
        <v>0</v>
      </c>
      <c r="O22" s="97">
        <f t="shared" si="5"/>
        <v>0</v>
      </c>
    </row>
    <row r="23" spans="1:256" ht="29.25" x14ac:dyDescent="0.2">
      <c r="A23" s="88" t="s">
        <v>126</v>
      </c>
      <c r="B23" s="111" t="s">
        <v>280</v>
      </c>
      <c r="C23" s="88" t="s">
        <v>89</v>
      </c>
      <c r="D23" s="94">
        <v>682.35</v>
      </c>
      <c r="E23" s="95"/>
      <c r="F23" s="95"/>
      <c r="G23" s="95"/>
      <c r="H23" s="95"/>
      <c r="I23" s="95"/>
      <c r="J23" s="94">
        <f t="shared" si="0"/>
        <v>0</v>
      </c>
      <c r="K23" s="96">
        <f t="shared" si="1"/>
        <v>0</v>
      </c>
      <c r="L23" s="94">
        <f t="shared" si="2"/>
        <v>0</v>
      </c>
      <c r="M23" s="94">
        <f t="shared" si="3"/>
        <v>0</v>
      </c>
      <c r="N23" s="94">
        <f t="shared" si="4"/>
        <v>0</v>
      </c>
      <c r="O23" s="97">
        <f t="shared" si="5"/>
        <v>0</v>
      </c>
    </row>
    <row r="24" spans="1:256" s="116" customFormat="1" ht="39" x14ac:dyDescent="0.2">
      <c r="A24" s="110" t="s">
        <v>160</v>
      </c>
      <c r="B24" s="111" t="s">
        <v>281</v>
      </c>
      <c r="C24" s="110" t="s">
        <v>89</v>
      </c>
      <c r="D24" s="112">
        <v>61.7</v>
      </c>
      <c r="E24" s="113"/>
      <c r="F24" s="113"/>
      <c r="G24" s="113"/>
      <c r="H24" s="113"/>
      <c r="I24" s="113"/>
      <c r="J24" s="112">
        <f t="shared" si="0"/>
        <v>0</v>
      </c>
      <c r="K24" s="114">
        <f t="shared" si="1"/>
        <v>0</v>
      </c>
      <c r="L24" s="112">
        <f t="shared" si="2"/>
        <v>0</v>
      </c>
      <c r="M24" s="112">
        <f t="shared" si="3"/>
        <v>0</v>
      </c>
      <c r="N24" s="112">
        <f t="shared" si="4"/>
        <v>0</v>
      </c>
      <c r="O24" s="115">
        <f t="shared" si="5"/>
        <v>0</v>
      </c>
      <c r="IV24" s="117"/>
    </row>
    <row r="25" spans="1:256" s="116" customFormat="1" ht="19.5" x14ac:dyDescent="0.2">
      <c r="A25" s="110"/>
      <c r="B25" s="119" t="s">
        <v>282</v>
      </c>
      <c r="C25" s="110" t="s">
        <v>89</v>
      </c>
      <c r="D25" s="112">
        <v>61.7</v>
      </c>
      <c r="E25" s="113"/>
      <c r="F25" s="113"/>
      <c r="G25" s="113"/>
      <c r="H25" s="113"/>
      <c r="I25" s="113"/>
      <c r="J25" s="112">
        <f t="shared" si="0"/>
        <v>0</v>
      </c>
      <c r="K25" s="114">
        <f t="shared" si="1"/>
        <v>0</v>
      </c>
      <c r="L25" s="112">
        <f t="shared" si="2"/>
        <v>0</v>
      </c>
      <c r="M25" s="112">
        <f t="shared" si="3"/>
        <v>0</v>
      </c>
      <c r="N25" s="112">
        <f t="shared" si="4"/>
        <v>0</v>
      </c>
      <c r="O25" s="115">
        <f t="shared" si="5"/>
        <v>0</v>
      </c>
      <c r="IV25" s="117"/>
    </row>
    <row r="26" spans="1:256" s="116" customFormat="1" x14ac:dyDescent="0.2">
      <c r="A26" s="110"/>
      <c r="B26" s="119" t="s">
        <v>141</v>
      </c>
      <c r="C26" s="110" t="s">
        <v>142</v>
      </c>
      <c r="D26" s="112">
        <v>277.64999999999998</v>
      </c>
      <c r="E26" s="113"/>
      <c r="F26" s="113"/>
      <c r="G26" s="113"/>
      <c r="H26" s="113"/>
      <c r="I26" s="113"/>
      <c r="J26" s="112">
        <f t="shared" si="0"/>
        <v>0</v>
      </c>
      <c r="K26" s="114">
        <f t="shared" si="1"/>
        <v>0</v>
      </c>
      <c r="L26" s="112">
        <f t="shared" si="2"/>
        <v>0</v>
      </c>
      <c r="M26" s="112">
        <f t="shared" si="3"/>
        <v>0</v>
      </c>
      <c r="N26" s="112">
        <f t="shared" si="4"/>
        <v>0</v>
      </c>
      <c r="O26" s="115">
        <f t="shared" si="5"/>
        <v>0</v>
      </c>
      <c r="IV26" s="117"/>
    </row>
    <row r="27" spans="1:256" s="116" customFormat="1" x14ac:dyDescent="0.2">
      <c r="A27" s="110"/>
      <c r="B27" s="119" t="s">
        <v>143</v>
      </c>
      <c r="C27" s="110" t="s">
        <v>219</v>
      </c>
      <c r="D27" s="112">
        <v>308.5</v>
      </c>
      <c r="E27" s="113"/>
      <c r="F27" s="113"/>
      <c r="G27" s="113"/>
      <c r="H27" s="113"/>
      <c r="I27" s="113"/>
      <c r="J27" s="112">
        <f t="shared" si="0"/>
        <v>0</v>
      </c>
      <c r="K27" s="114">
        <f t="shared" si="1"/>
        <v>0</v>
      </c>
      <c r="L27" s="112">
        <f t="shared" si="2"/>
        <v>0</v>
      </c>
      <c r="M27" s="112">
        <f t="shared" si="3"/>
        <v>0</v>
      </c>
      <c r="N27" s="112">
        <f t="shared" si="4"/>
        <v>0</v>
      </c>
      <c r="O27" s="115">
        <f t="shared" si="5"/>
        <v>0</v>
      </c>
      <c r="IV27" s="117"/>
    </row>
    <row r="28" spans="1:256" s="116" customFormat="1" ht="29.25" x14ac:dyDescent="0.2">
      <c r="A28" s="110" t="s">
        <v>258</v>
      </c>
      <c r="B28" s="111" t="s">
        <v>283</v>
      </c>
      <c r="C28" s="110" t="s">
        <v>89</v>
      </c>
      <c r="D28" s="112">
        <v>65.5</v>
      </c>
      <c r="E28" s="113"/>
      <c r="F28" s="113"/>
      <c r="G28" s="113"/>
      <c r="H28" s="113"/>
      <c r="I28" s="113"/>
      <c r="J28" s="112">
        <f t="shared" si="0"/>
        <v>0</v>
      </c>
      <c r="K28" s="114">
        <f t="shared" si="1"/>
        <v>0</v>
      </c>
      <c r="L28" s="112">
        <f t="shared" si="2"/>
        <v>0</v>
      </c>
      <c r="M28" s="112">
        <f t="shared" si="3"/>
        <v>0</v>
      </c>
      <c r="N28" s="112">
        <f t="shared" si="4"/>
        <v>0</v>
      </c>
      <c r="O28" s="115">
        <f t="shared" si="5"/>
        <v>0</v>
      </c>
      <c r="Q28" s="149"/>
      <c r="R28" s="149"/>
      <c r="S28" s="149"/>
      <c r="T28" s="149"/>
      <c r="U28" s="149"/>
      <c r="V28" s="149"/>
      <c r="IV28" s="117"/>
    </row>
    <row r="29" spans="1:256" s="116" customFormat="1" ht="19.5" x14ac:dyDescent="0.2">
      <c r="A29" s="110"/>
      <c r="B29" s="119" t="s">
        <v>282</v>
      </c>
      <c r="C29" s="110" t="s">
        <v>89</v>
      </c>
      <c r="D29" s="112">
        <v>65.5</v>
      </c>
      <c r="E29" s="113"/>
      <c r="F29" s="113"/>
      <c r="G29" s="113"/>
      <c r="H29" s="113"/>
      <c r="I29" s="113"/>
      <c r="J29" s="112">
        <f t="shared" si="0"/>
        <v>0</v>
      </c>
      <c r="K29" s="114">
        <f t="shared" si="1"/>
        <v>0</v>
      </c>
      <c r="L29" s="112">
        <f t="shared" si="2"/>
        <v>0</v>
      </c>
      <c r="M29" s="112">
        <f t="shared" si="3"/>
        <v>0</v>
      </c>
      <c r="N29" s="112">
        <f t="shared" si="4"/>
        <v>0</v>
      </c>
      <c r="O29" s="115">
        <f t="shared" si="5"/>
        <v>0</v>
      </c>
      <c r="Q29" s="149"/>
      <c r="R29" s="149"/>
      <c r="S29" s="149"/>
      <c r="T29" s="149"/>
      <c r="U29" s="149"/>
      <c r="V29" s="149"/>
      <c r="IV29" s="117"/>
    </row>
    <row r="30" spans="1:256" s="116" customFormat="1" x14ac:dyDescent="0.2">
      <c r="A30" s="110"/>
      <c r="B30" s="119" t="s">
        <v>141</v>
      </c>
      <c r="C30" s="110" t="s">
        <v>142</v>
      </c>
      <c r="D30" s="112">
        <v>294.75</v>
      </c>
      <c r="E30" s="113"/>
      <c r="F30" s="113"/>
      <c r="G30" s="113"/>
      <c r="H30" s="113"/>
      <c r="I30" s="113"/>
      <c r="J30" s="112">
        <f t="shared" si="0"/>
        <v>0</v>
      </c>
      <c r="K30" s="114">
        <f t="shared" si="1"/>
        <v>0</v>
      </c>
      <c r="L30" s="112">
        <f t="shared" si="2"/>
        <v>0</v>
      </c>
      <c r="M30" s="112">
        <f t="shared" si="3"/>
        <v>0</v>
      </c>
      <c r="N30" s="112">
        <f t="shared" si="4"/>
        <v>0</v>
      </c>
      <c r="O30" s="115">
        <f t="shared" si="5"/>
        <v>0</v>
      </c>
      <c r="IV30" s="117"/>
    </row>
    <row r="31" spans="1:256" s="116" customFormat="1" x14ac:dyDescent="0.2">
      <c r="A31" s="110"/>
      <c r="B31" s="119" t="s">
        <v>143</v>
      </c>
      <c r="C31" s="110" t="s">
        <v>219</v>
      </c>
      <c r="D31" s="112">
        <v>327.5</v>
      </c>
      <c r="E31" s="113"/>
      <c r="F31" s="113"/>
      <c r="G31" s="113"/>
      <c r="H31" s="113"/>
      <c r="I31" s="113"/>
      <c r="J31" s="112">
        <f t="shared" si="0"/>
        <v>0</v>
      </c>
      <c r="K31" s="114">
        <f t="shared" si="1"/>
        <v>0</v>
      </c>
      <c r="L31" s="112">
        <f t="shared" si="2"/>
        <v>0</v>
      </c>
      <c r="M31" s="112">
        <f t="shared" si="3"/>
        <v>0</v>
      </c>
      <c r="N31" s="112">
        <f t="shared" si="4"/>
        <v>0</v>
      </c>
      <c r="O31" s="115">
        <f t="shared" si="5"/>
        <v>0</v>
      </c>
      <c r="IV31" s="117"/>
    </row>
    <row r="32" spans="1:256" s="116" customFormat="1" ht="19.5" x14ac:dyDescent="0.2">
      <c r="A32" s="110" t="s">
        <v>260</v>
      </c>
      <c r="B32" s="111" t="s">
        <v>284</v>
      </c>
      <c r="C32" s="110" t="s">
        <v>89</v>
      </c>
      <c r="D32" s="112">
        <v>112.85</v>
      </c>
      <c r="E32" s="113"/>
      <c r="F32" s="113"/>
      <c r="G32" s="113"/>
      <c r="H32" s="113"/>
      <c r="I32" s="113"/>
      <c r="J32" s="112">
        <f t="shared" si="0"/>
        <v>0</v>
      </c>
      <c r="K32" s="114">
        <f t="shared" si="1"/>
        <v>0</v>
      </c>
      <c r="L32" s="112">
        <f t="shared" si="2"/>
        <v>0</v>
      </c>
      <c r="M32" s="112">
        <f t="shared" si="3"/>
        <v>0</v>
      </c>
      <c r="N32" s="112">
        <f t="shared" si="4"/>
        <v>0</v>
      </c>
      <c r="O32" s="115">
        <f t="shared" si="5"/>
        <v>0</v>
      </c>
      <c r="IV32" s="117"/>
    </row>
    <row r="33" spans="1:256" s="116" customFormat="1" ht="19.5" x14ac:dyDescent="0.2">
      <c r="A33" s="110" t="s">
        <v>285</v>
      </c>
      <c r="B33" s="111" t="s">
        <v>286</v>
      </c>
      <c r="C33" s="110" t="s">
        <v>89</v>
      </c>
      <c r="D33" s="112">
        <v>275</v>
      </c>
      <c r="E33" s="113"/>
      <c r="F33" s="113"/>
      <c r="G33" s="113"/>
      <c r="H33" s="113"/>
      <c r="I33" s="113"/>
      <c r="J33" s="112">
        <f t="shared" si="0"/>
        <v>0</v>
      </c>
      <c r="K33" s="114">
        <f t="shared" si="1"/>
        <v>0</v>
      </c>
      <c r="L33" s="112">
        <f t="shared" si="2"/>
        <v>0</v>
      </c>
      <c r="M33" s="112">
        <f t="shared" si="3"/>
        <v>0</v>
      </c>
      <c r="N33" s="112">
        <f t="shared" si="4"/>
        <v>0</v>
      </c>
      <c r="O33" s="115">
        <f t="shared" si="5"/>
        <v>0</v>
      </c>
      <c r="IV33" s="117"/>
    </row>
    <row r="34" spans="1:256" s="116" customFormat="1" ht="39" x14ac:dyDescent="0.2">
      <c r="A34" s="110" t="s">
        <v>287</v>
      </c>
      <c r="B34" s="111" t="s">
        <v>288</v>
      </c>
      <c r="C34" s="110" t="s">
        <v>89</v>
      </c>
      <c r="D34" s="112">
        <v>133.35</v>
      </c>
      <c r="E34" s="113"/>
      <c r="F34" s="113"/>
      <c r="G34" s="113"/>
      <c r="H34" s="113"/>
      <c r="I34" s="113"/>
      <c r="J34" s="112">
        <f t="shared" si="0"/>
        <v>0</v>
      </c>
      <c r="K34" s="114">
        <f t="shared" si="1"/>
        <v>0</v>
      </c>
      <c r="L34" s="112">
        <f t="shared" si="2"/>
        <v>0</v>
      </c>
      <c r="M34" s="112">
        <f t="shared" si="3"/>
        <v>0</v>
      </c>
      <c r="N34" s="112">
        <f t="shared" si="4"/>
        <v>0</v>
      </c>
      <c r="O34" s="115">
        <f t="shared" si="5"/>
        <v>0</v>
      </c>
      <c r="IV34" s="117"/>
    </row>
    <row r="35" spans="1:256" s="116" customFormat="1" x14ac:dyDescent="0.2">
      <c r="A35" s="110" t="s">
        <v>289</v>
      </c>
      <c r="B35" s="111" t="s">
        <v>290</v>
      </c>
      <c r="C35" s="110" t="s">
        <v>247</v>
      </c>
      <c r="D35" s="112">
        <v>68.7</v>
      </c>
      <c r="E35" s="113"/>
      <c r="F35" s="113"/>
      <c r="G35" s="113"/>
      <c r="H35" s="113"/>
      <c r="I35" s="113"/>
      <c r="J35" s="112">
        <f t="shared" si="0"/>
        <v>0</v>
      </c>
      <c r="K35" s="114">
        <f t="shared" si="1"/>
        <v>0</v>
      </c>
      <c r="L35" s="112">
        <f t="shared" si="2"/>
        <v>0</v>
      </c>
      <c r="M35" s="112">
        <f t="shared" si="3"/>
        <v>0</v>
      </c>
      <c r="N35" s="112">
        <f t="shared" si="4"/>
        <v>0</v>
      </c>
      <c r="O35" s="115">
        <f t="shared" si="5"/>
        <v>0</v>
      </c>
      <c r="IV35" s="117"/>
    </row>
    <row r="36" spans="1:256" s="116" customFormat="1" x14ac:dyDescent="0.2">
      <c r="A36" s="110"/>
      <c r="B36" s="119" t="s">
        <v>291</v>
      </c>
      <c r="C36" s="110" t="s">
        <v>111</v>
      </c>
      <c r="D36" s="112">
        <v>11.51</v>
      </c>
      <c r="E36" s="113"/>
      <c r="F36" s="113"/>
      <c r="G36" s="113"/>
      <c r="H36" s="113"/>
      <c r="I36" s="113"/>
      <c r="J36" s="112">
        <f t="shared" si="0"/>
        <v>0</v>
      </c>
      <c r="K36" s="114">
        <f t="shared" si="1"/>
        <v>0</v>
      </c>
      <c r="L36" s="112">
        <f t="shared" si="2"/>
        <v>0</v>
      </c>
      <c r="M36" s="112">
        <f t="shared" si="3"/>
        <v>0</v>
      </c>
      <c r="N36" s="112">
        <f t="shared" si="4"/>
        <v>0</v>
      </c>
      <c r="O36" s="115">
        <f t="shared" si="5"/>
        <v>0</v>
      </c>
      <c r="IV36" s="117"/>
    </row>
    <row r="37" spans="1:256" x14ac:dyDescent="0.2">
      <c r="A37" s="88"/>
      <c r="B37" s="118" t="s">
        <v>292</v>
      </c>
      <c r="C37" s="88" t="s">
        <v>111</v>
      </c>
      <c r="D37" s="94">
        <v>1.65</v>
      </c>
      <c r="E37" s="95"/>
      <c r="F37" s="95"/>
      <c r="G37" s="95"/>
      <c r="H37" s="95"/>
      <c r="I37" s="95"/>
      <c r="J37" s="94">
        <f t="shared" si="0"/>
        <v>0</v>
      </c>
      <c r="K37" s="96">
        <f t="shared" si="1"/>
        <v>0</v>
      </c>
      <c r="L37" s="94">
        <f t="shared" si="2"/>
        <v>0</v>
      </c>
      <c r="M37" s="94">
        <f t="shared" si="3"/>
        <v>0</v>
      </c>
      <c r="N37" s="94">
        <f t="shared" si="4"/>
        <v>0</v>
      </c>
      <c r="O37" s="97">
        <f t="shared" si="5"/>
        <v>0</v>
      </c>
    </row>
    <row r="38" spans="1:256" x14ac:dyDescent="0.2">
      <c r="A38" s="88"/>
      <c r="B38" s="118" t="s">
        <v>293</v>
      </c>
      <c r="C38" s="88" t="s">
        <v>142</v>
      </c>
      <c r="D38" s="94">
        <v>6.87</v>
      </c>
      <c r="E38" s="95"/>
      <c r="F38" s="95"/>
      <c r="G38" s="95"/>
      <c r="H38" s="95"/>
      <c r="I38" s="95"/>
      <c r="J38" s="94"/>
      <c r="K38" s="96"/>
      <c r="L38" s="94"/>
      <c r="M38" s="94"/>
      <c r="N38" s="94"/>
      <c r="O38" s="97"/>
    </row>
    <row r="39" spans="1:256" ht="29.25" x14ac:dyDescent="0.2">
      <c r="A39" s="88" t="s">
        <v>294</v>
      </c>
      <c r="B39" s="93" t="s">
        <v>295</v>
      </c>
      <c r="C39" s="88" t="s">
        <v>89</v>
      </c>
      <c r="D39" s="94">
        <v>75.7</v>
      </c>
      <c r="E39" s="95"/>
      <c r="F39" s="95"/>
      <c r="G39" s="95"/>
      <c r="H39" s="95"/>
      <c r="I39" s="95"/>
      <c r="J39" s="94"/>
      <c r="K39" s="96"/>
      <c r="L39" s="94"/>
      <c r="M39" s="94"/>
      <c r="N39" s="94"/>
      <c r="O39" s="97"/>
    </row>
    <row r="40" spans="1:256" ht="19.5" x14ac:dyDescent="0.2">
      <c r="A40" s="88"/>
      <c r="B40" s="118" t="s">
        <v>166</v>
      </c>
      <c r="C40" s="88" t="s">
        <v>89</v>
      </c>
      <c r="D40" s="94">
        <v>75.7</v>
      </c>
      <c r="E40" s="95"/>
      <c r="F40" s="95"/>
      <c r="G40" s="95"/>
      <c r="H40" s="95"/>
      <c r="I40" s="95"/>
      <c r="J40" s="94"/>
      <c r="K40" s="96"/>
      <c r="L40" s="94"/>
      <c r="M40" s="94"/>
      <c r="N40" s="94"/>
      <c r="O40" s="97"/>
    </row>
    <row r="41" spans="1:256" x14ac:dyDescent="0.2">
      <c r="A41" s="88"/>
      <c r="B41" s="118" t="s">
        <v>141</v>
      </c>
      <c r="C41" s="88" t="s">
        <v>142</v>
      </c>
      <c r="D41" s="94">
        <v>340.65</v>
      </c>
      <c r="E41" s="95"/>
      <c r="F41" s="95"/>
      <c r="G41" s="95"/>
      <c r="H41" s="95"/>
      <c r="I41" s="95"/>
      <c r="J41" s="94"/>
      <c r="K41" s="96"/>
      <c r="L41" s="94"/>
      <c r="M41" s="94"/>
      <c r="N41" s="94"/>
      <c r="O41" s="97"/>
    </row>
    <row r="42" spans="1:256" x14ac:dyDescent="0.2">
      <c r="A42" s="88"/>
      <c r="B42" s="118" t="s">
        <v>167</v>
      </c>
      <c r="C42" s="88" t="s">
        <v>79</v>
      </c>
      <c r="D42" s="94">
        <v>378.5</v>
      </c>
      <c r="E42" s="95"/>
      <c r="F42" s="95"/>
      <c r="G42" s="95"/>
      <c r="H42" s="95"/>
      <c r="I42" s="95"/>
      <c r="J42" s="94"/>
      <c r="K42" s="96"/>
      <c r="L42" s="94"/>
      <c r="M42" s="94"/>
      <c r="N42" s="94"/>
      <c r="O42" s="97"/>
    </row>
    <row r="43" spans="1:256" ht="29.25" x14ac:dyDescent="0.2">
      <c r="A43" s="88" t="s">
        <v>296</v>
      </c>
      <c r="B43" s="93" t="s">
        <v>297</v>
      </c>
      <c r="C43" s="88" t="s">
        <v>89</v>
      </c>
      <c r="D43" s="94">
        <v>75.7</v>
      </c>
      <c r="E43" s="95"/>
      <c r="F43" s="95"/>
      <c r="G43" s="95"/>
      <c r="H43" s="95"/>
      <c r="I43" s="95"/>
      <c r="J43" s="94"/>
      <c r="K43" s="96"/>
      <c r="L43" s="94"/>
      <c r="M43" s="94"/>
      <c r="N43" s="94"/>
      <c r="O43" s="97"/>
    </row>
    <row r="44" spans="1:256" x14ac:dyDescent="0.2">
      <c r="A44" s="88"/>
      <c r="B44" s="118" t="s">
        <v>155</v>
      </c>
      <c r="C44" s="88" t="s">
        <v>89</v>
      </c>
      <c r="D44" s="94">
        <v>75.7</v>
      </c>
      <c r="E44" s="95"/>
      <c r="F44" s="95"/>
      <c r="G44" s="95"/>
      <c r="H44" s="95"/>
      <c r="I44" s="95"/>
      <c r="J44" s="94"/>
      <c r="K44" s="96"/>
      <c r="L44" s="94"/>
      <c r="M44" s="94"/>
      <c r="N44" s="94"/>
      <c r="O44" s="97"/>
    </row>
    <row r="45" spans="1:256" x14ac:dyDescent="0.2">
      <c r="A45" s="88"/>
      <c r="B45" s="118" t="s">
        <v>141</v>
      </c>
      <c r="C45" s="88" t="s">
        <v>142</v>
      </c>
      <c r="D45" s="94">
        <v>340.65</v>
      </c>
      <c r="E45" s="95"/>
      <c r="F45" s="95"/>
      <c r="G45" s="95"/>
      <c r="H45" s="95"/>
      <c r="I45" s="95"/>
      <c r="J45" s="94"/>
      <c r="K45" s="96"/>
      <c r="L45" s="94"/>
      <c r="M45" s="94"/>
      <c r="N45" s="94"/>
      <c r="O45" s="97"/>
    </row>
    <row r="46" spans="1:256" x14ac:dyDescent="0.2">
      <c r="A46" s="88"/>
      <c r="B46" s="118" t="s">
        <v>156</v>
      </c>
      <c r="C46" s="88" t="s">
        <v>157</v>
      </c>
      <c r="D46" s="94">
        <v>15.14</v>
      </c>
      <c r="E46" s="95"/>
      <c r="F46" s="95"/>
      <c r="G46" s="95"/>
      <c r="H46" s="95"/>
      <c r="I46" s="95"/>
      <c r="J46" s="94"/>
      <c r="K46" s="96"/>
      <c r="L46" s="94"/>
      <c r="M46" s="94"/>
      <c r="N46" s="94"/>
      <c r="O46" s="97"/>
    </row>
    <row r="47" spans="1:256" x14ac:dyDescent="0.2">
      <c r="A47" s="88"/>
      <c r="B47" s="118" t="s">
        <v>180</v>
      </c>
      <c r="C47" s="88" t="s">
        <v>142</v>
      </c>
      <c r="D47" s="94">
        <v>189.25</v>
      </c>
      <c r="E47" s="95"/>
      <c r="F47" s="95"/>
      <c r="G47" s="95"/>
      <c r="H47" s="95"/>
      <c r="I47" s="95"/>
      <c r="J47" s="94"/>
      <c r="K47" s="96"/>
      <c r="L47" s="94"/>
      <c r="M47" s="94"/>
      <c r="N47" s="94"/>
      <c r="O47" s="97"/>
    </row>
    <row r="48" spans="1:256" x14ac:dyDescent="0.2">
      <c r="A48" s="108">
        <v>3</v>
      </c>
      <c r="B48" s="109" t="s">
        <v>298</v>
      </c>
      <c r="C48" s="88"/>
      <c r="D48" s="94"/>
      <c r="E48" s="95"/>
      <c r="F48" s="95"/>
      <c r="G48" s="95"/>
      <c r="H48" s="95"/>
      <c r="I48" s="95"/>
      <c r="J48" s="94">
        <f t="shared" ref="J48:J73" si="6">I48+H48+G48</f>
        <v>0</v>
      </c>
      <c r="K48" s="96">
        <f t="shared" ref="K48:K73" si="7">ROUND(D48*E48,2)</f>
        <v>0</v>
      </c>
      <c r="L48" s="94">
        <f t="shared" ref="L48:L73" si="8">ROUND(D48*G48,2)</f>
        <v>0</v>
      </c>
      <c r="M48" s="94">
        <f t="shared" ref="M48:M73" si="9">ROUND(D48*H48,2)</f>
        <v>0</v>
      </c>
      <c r="N48" s="94">
        <f t="shared" ref="N48:N73" si="10">ROUND(D48*I48,2)</f>
        <v>0</v>
      </c>
      <c r="O48" s="97">
        <f t="shared" ref="O48:O73" si="11">L48+M48+N48</f>
        <v>0</v>
      </c>
    </row>
    <row r="49" spans="1:256" x14ac:dyDescent="0.2">
      <c r="A49" s="88" t="s">
        <v>182</v>
      </c>
      <c r="B49" s="93" t="s">
        <v>299</v>
      </c>
      <c r="C49" s="88" t="s">
        <v>219</v>
      </c>
      <c r="D49" s="94">
        <v>1</v>
      </c>
      <c r="E49" s="95"/>
      <c r="F49" s="95"/>
      <c r="G49" s="95"/>
      <c r="H49" s="95"/>
      <c r="I49" s="95"/>
      <c r="J49" s="94">
        <f t="shared" si="6"/>
        <v>0</v>
      </c>
      <c r="K49" s="96">
        <f t="shared" si="7"/>
        <v>0</v>
      </c>
      <c r="L49" s="94">
        <f t="shared" si="8"/>
        <v>0</v>
      </c>
      <c r="M49" s="94">
        <f t="shared" si="9"/>
        <v>0</v>
      </c>
      <c r="N49" s="94">
        <f t="shared" si="10"/>
        <v>0</v>
      </c>
      <c r="O49" s="97">
        <f t="shared" si="11"/>
        <v>0</v>
      </c>
    </row>
    <row r="50" spans="1:256" ht="19.5" x14ac:dyDescent="0.2">
      <c r="A50" s="88"/>
      <c r="B50" s="118" t="s">
        <v>300</v>
      </c>
      <c r="C50" s="88" t="s">
        <v>219</v>
      </c>
      <c r="D50" s="94">
        <v>3</v>
      </c>
      <c r="E50" s="95"/>
      <c r="F50" s="95"/>
      <c r="G50" s="95"/>
      <c r="H50" s="95"/>
      <c r="I50" s="95"/>
      <c r="J50" s="94">
        <f t="shared" si="6"/>
        <v>0</v>
      </c>
      <c r="K50" s="96">
        <f t="shared" si="7"/>
        <v>0</v>
      </c>
      <c r="L50" s="94">
        <f t="shared" si="8"/>
        <v>0</v>
      </c>
      <c r="M50" s="94">
        <f t="shared" si="9"/>
        <v>0</v>
      </c>
      <c r="N50" s="94">
        <f t="shared" si="10"/>
        <v>0</v>
      </c>
      <c r="O50" s="97">
        <f t="shared" si="11"/>
        <v>0</v>
      </c>
    </row>
    <row r="51" spans="1:256" ht="19.5" x14ac:dyDescent="0.2">
      <c r="A51" s="88"/>
      <c r="B51" s="118" t="s">
        <v>301</v>
      </c>
      <c r="C51" s="88" t="s">
        <v>219</v>
      </c>
      <c r="D51" s="94">
        <v>2</v>
      </c>
      <c r="E51" s="95"/>
      <c r="F51" s="95"/>
      <c r="G51" s="95"/>
      <c r="H51" s="95"/>
      <c r="I51" s="95"/>
      <c r="J51" s="94">
        <f t="shared" si="6"/>
        <v>0</v>
      </c>
      <c r="K51" s="96">
        <f t="shared" si="7"/>
        <v>0</v>
      </c>
      <c r="L51" s="94">
        <f t="shared" si="8"/>
        <v>0</v>
      </c>
      <c r="M51" s="94">
        <f t="shared" si="9"/>
        <v>0</v>
      </c>
      <c r="N51" s="94">
        <f t="shared" si="10"/>
        <v>0</v>
      </c>
      <c r="O51" s="97">
        <f t="shared" si="11"/>
        <v>0</v>
      </c>
    </row>
    <row r="52" spans="1:256" x14ac:dyDescent="0.2">
      <c r="A52" s="88"/>
      <c r="B52" s="118" t="s">
        <v>302</v>
      </c>
      <c r="C52" s="88" t="s">
        <v>219</v>
      </c>
      <c r="D52" s="94">
        <v>3</v>
      </c>
      <c r="E52" s="95"/>
      <c r="F52" s="95"/>
      <c r="G52" s="95"/>
      <c r="H52" s="95"/>
      <c r="I52" s="95"/>
      <c r="J52" s="94">
        <f t="shared" si="6"/>
        <v>0</v>
      </c>
      <c r="K52" s="96">
        <f t="shared" si="7"/>
        <v>0</v>
      </c>
      <c r="L52" s="94">
        <f t="shared" si="8"/>
        <v>0</v>
      </c>
      <c r="M52" s="94">
        <f t="shared" si="9"/>
        <v>0</v>
      </c>
      <c r="N52" s="94">
        <f t="shared" si="10"/>
        <v>0</v>
      </c>
      <c r="O52" s="97">
        <f t="shared" si="11"/>
        <v>0</v>
      </c>
    </row>
    <row r="53" spans="1:256" ht="19.5" x14ac:dyDescent="0.2">
      <c r="A53" s="88" t="s">
        <v>184</v>
      </c>
      <c r="B53" s="93" t="s">
        <v>303</v>
      </c>
      <c r="C53" s="88" t="s">
        <v>111</v>
      </c>
      <c r="D53" s="94">
        <v>4.0999999999999996</v>
      </c>
      <c r="E53" s="95"/>
      <c r="F53" s="95"/>
      <c r="G53" s="95"/>
      <c r="H53" s="95"/>
      <c r="I53" s="95"/>
      <c r="J53" s="94">
        <f t="shared" si="6"/>
        <v>0</v>
      </c>
      <c r="K53" s="96">
        <f t="shared" si="7"/>
        <v>0</v>
      </c>
      <c r="L53" s="94">
        <f t="shared" si="8"/>
        <v>0</v>
      </c>
      <c r="M53" s="94">
        <f t="shared" si="9"/>
        <v>0</v>
      </c>
      <c r="N53" s="94">
        <f t="shared" si="10"/>
        <v>0</v>
      </c>
      <c r="O53" s="97">
        <f t="shared" si="11"/>
        <v>0</v>
      </c>
    </row>
    <row r="54" spans="1:256" ht="19.5" x14ac:dyDescent="0.2">
      <c r="A54" s="88" t="s">
        <v>186</v>
      </c>
      <c r="B54" s="93" t="s">
        <v>304</v>
      </c>
      <c r="C54" s="88" t="s">
        <v>111</v>
      </c>
      <c r="D54" s="94">
        <v>26</v>
      </c>
      <c r="E54" s="95"/>
      <c r="F54" s="95"/>
      <c r="G54" s="95"/>
      <c r="H54" s="95"/>
      <c r="I54" s="95"/>
      <c r="J54" s="94">
        <f t="shared" si="6"/>
        <v>0</v>
      </c>
      <c r="K54" s="96">
        <f t="shared" si="7"/>
        <v>0</v>
      </c>
      <c r="L54" s="94">
        <f t="shared" si="8"/>
        <v>0</v>
      </c>
      <c r="M54" s="94">
        <f t="shared" si="9"/>
        <v>0</v>
      </c>
      <c r="N54" s="94">
        <f t="shared" si="10"/>
        <v>0</v>
      </c>
      <c r="O54" s="97">
        <f t="shared" si="11"/>
        <v>0</v>
      </c>
    </row>
    <row r="55" spans="1:256" ht="19.5" x14ac:dyDescent="0.2">
      <c r="A55" s="88" t="s">
        <v>208</v>
      </c>
      <c r="B55" s="93" t="s">
        <v>305</v>
      </c>
      <c r="C55" s="88" t="s">
        <v>274</v>
      </c>
      <c r="D55" s="94">
        <v>1</v>
      </c>
      <c r="E55" s="95"/>
      <c r="F55" s="95"/>
      <c r="G55" s="95"/>
      <c r="H55" s="95"/>
      <c r="I55" s="95"/>
      <c r="J55" s="94">
        <f t="shared" si="6"/>
        <v>0</v>
      </c>
      <c r="K55" s="96">
        <f t="shared" si="7"/>
        <v>0</v>
      </c>
      <c r="L55" s="94">
        <f t="shared" si="8"/>
        <v>0</v>
      </c>
      <c r="M55" s="94">
        <f t="shared" si="9"/>
        <v>0</v>
      </c>
      <c r="N55" s="94">
        <f t="shared" si="10"/>
        <v>0</v>
      </c>
      <c r="O55" s="97">
        <f t="shared" si="11"/>
        <v>0</v>
      </c>
    </row>
    <row r="56" spans="1:256" ht="19.5" x14ac:dyDescent="0.2">
      <c r="A56" s="88" t="s">
        <v>210</v>
      </c>
      <c r="B56" s="93" t="s">
        <v>306</v>
      </c>
      <c r="C56" s="88" t="s">
        <v>89</v>
      </c>
      <c r="D56" s="94">
        <v>45.4</v>
      </c>
      <c r="E56" s="95"/>
      <c r="F56" s="95"/>
      <c r="G56" s="95"/>
      <c r="H56" s="95"/>
      <c r="I56" s="95"/>
      <c r="J56" s="94">
        <f t="shared" si="6"/>
        <v>0</v>
      </c>
      <c r="K56" s="96">
        <f t="shared" si="7"/>
        <v>0</v>
      </c>
      <c r="L56" s="94">
        <f t="shared" si="8"/>
        <v>0</v>
      </c>
      <c r="M56" s="94">
        <f t="shared" si="9"/>
        <v>0</v>
      </c>
      <c r="N56" s="94">
        <f t="shared" si="10"/>
        <v>0</v>
      </c>
      <c r="O56" s="97">
        <f t="shared" si="11"/>
        <v>0</v>
      </c>
    </row>
    <row r="57" spans="1:256" x14ac:dyDescent="0.2">
      <c r="A57" s="88"/>
      <c r="B57" s="118" t="s">
        <v>307</v>
      </c>
      <c r="C57" s="88" t="s">
        <v>89</v>
      </c>
      <c r="D57" s="94">
        <v>45.4</v>
      </c>
      <c r="E57" s="95"/>
      <c r="F57" s="95"/>
      <c r="G57" s="95"/>
      <c r="H57" s="95"/>
      <c r="I57" s="95"/>
      <c r="J57" s="94">
        <f t="shared" si="6"/>
        <v>0</v>
      </c>
      <c r="K57" s="96">
        <f t="shared" si="7"/>
        <v>0</v>
      </c>
      <c r="L57" s="94">
        <f t="shared" si="8"/>
        <v>0</v>
      </c>
      <c r="M57" s="94">
        <f t="shared" si="9"/>
        <v>0</v>
      </c>
      <c r="N57" s="94">
        <f t="shared" si="10"/>
        <v>0</v>
      </c>
      <c r="O57" s="97">
        <f t="shared" si="11"/>
        <v>0</v>
      </c>
    </row>
    <row r="58" spans="1:256" s="116" customFormat="1" ht="19.5" x14ac:dyDescent="0.2">
      <c r="A58" s="110"/>
      <c r="B58" s="119" t="s">
        <v>308</v>
      </c>
      <c r="C58" s="110" t="s">
        <v>89</v>
      </c>
      <c r="D58" s="112">
        <v>61.8</v>
      </c>
      <c r="E58" s="113"/>
      <c r="F58" s="113"/>
      <c r="G58" s="113"/>
      <c r="H58" s="113"/>
      <c r="I58" s="113"/>
      <c r="J58" s="112">
        <f t="shared" si="6"/>
        <v>0</v>
      </c>
      <c r="K58" s="114">
        <f t="shared" si="7"/>
        <v>0</v>
      </c>
      <c r="L58" s="112">
        <f t="shared" si="8"/>
        <v>0</v>
      </c>
      <c r="M58" s="112">
        <f t="shared" si="9"/>
        <v>0</v>
      </c>
      <c r="N58" s="112">
        <f t="shared" si="10"/>
        <v>0</v>
      </c>
      <c r="O58" s="115">
        <f t="shared" si="11"/>
        <v>0</v>
      </c>
      <c r="R58" s="120"/>
      <c r="IV58" s="117"/>
    </row>
    <row r="59" spans="1:256" x14ac:dyDescent="0.2">
      <c r="A59" s="88"/>
      <c r="B59" s="118" t="s">
        <v>309</v>
      </c>
      <c r="C59" s="88" t="s">
        <v>89</v>
      </c>
      <c r="D59" s="94">
        <v>61.8</v>
      </c>
      <c r="E59" s="95"/>
      <c r="F59" s="95"/>
      <c r="G59" s="95"/>
      <c r="H59" s="95"/>
      <c r="I59" s="95"/>
      <c r="J59" s="94">
        <f t="shared" si="6"/>
        <v>0</v>
      </c>
      <c r="K59" s="96">
        <f t="shared" si="7"/>
        <v>0</v>
      </c>
      <c r="L59" s="94">
        <f t="shared" si="8"/>
        <v>0</v>
      </c>
      <c r="M59" s="94">
        <f t="shared" si="9"/>
        <v>0</v>
      </c>
      <c r="N59" s="94">
        <f t="shared" si="10"/>
        <v>0</v>
      </c>
      <c r="O59" s="97">
        <f t="shared" si="11"/>
        <v>0</v>
      </c>
    </row>
    <row r="60" spans="1:256" ht="29.25" x14ac:dyDescent="0.2">
      <c r="A60" s="88" t="s">
        <v>212</v>
      </c>
      <c r="B60" s="93" t="s">
        <v>310</v>
      </c>
      <c r="C60" s="88" t="s">
        <v>89</v>
      </c>
      <c r="D60" s="94">
        <v>868</v>
      </c>
      <c r="E60" s="95"/>
      <c r="F60" s="95"/>
      <c r="G60" s="95"/>
      <c r="H60" s="95"/>
      <c r="I60" s="95"/>
      <c r="J60" s="94">
        <f t="shared" si="6"/>
        <v>0</v>
      </c>
      <c r="K60" s="96">
        <f t="shared" si="7"/>
        <v>0</v>
      </c>
      <c r="L60" s="94">
        <f t="shared" si="8"/>
        <v>0</v>
      </c>
      <c r="M60" s="94">
        <f t="shared" si="9"/>
        <v>0</v>
      </c>
      <c r="N60" s="94">
        <f t="shared" si="10"/>
        <v>0</v>
      </c>
      <c r="O60" s="97">
        <f t="shared" si="11"/>
        <v>0</v>
      </c>
    </row>
    <row r="61" spans="1:256" x14ac:dyDescent="0.2">
      <c r="A61" s="88" t="s">
        <v>214</v>
      </c>
      <c r="B61" s="93" t="s">
        <v>311</v>
      </c>
      <c r="C61" s="88" t="s">
        <v>219</v>
      </c>
      <c r="D61" s="94">
        <v>12</v>
      </c>
      <c r="E61" s="95"/>
      <c r="F61" s="95"/>
      <c r="G61" s="95"/>
      <c r="H61" s="95"/>
      <c r="I61" s="95"/>
      <c r="J61" s="94">
        <f t="shared" si="6"/>
        <v>0</v>
      </c>
      <c r="K61" s="96">
        <f t="shared" si="7"/>
        <v>0</v>
      </c>
      <c r="L61" s="94">
        <f t="shared" si="8"/>
        <v>0</v>
      </c>
      <c r="M61" s="94">
        <f t="shared" si="9"/>
        <v>0</v>
      </c>
      <c r="N61" s="94">
        <f t="shared" si="10"/>
        <v>0</v>
      </c>
      <c r="O61" s="97">
        <f t="shared" si="11"/>
        <v>0</v>
      </c>
    </row>
    <row r="62" spans="1:256" ht="19.5" x14ac:dyDescent="0.2">
      <c r="A62" s="88" t="s">
        <v>312</v>
      </c>
      <c r="B62" s="93" t="s">
        <v>313</v>
      </c>
      <c r="C62" s="88" t="s">
        <v>219</v>
      </c>
      <c r="D62" s="94">
        <v>12</v>
      </c>
      <c r="E62" s="95"/>
      <c r="F62" s="95"/>
      <c r="G62" s="95"/>
      <c r="H62" s="95"/>
      <c r="I62" s="95"/>
      <c r="J62" s="94">
        <f t="shared" si="6"/>
        <v>0</v>
      </c>
      <c r="K62" s="96">
        <f t="shared" si="7"/>
        <v>0</v>
      </c>
      <c r="L62" s="94">
        <f t="shared" si="8"/>
        <v>0</v>
      </c>
      <c r="M62" s="94">
        <f t="shared" si="9"/>
        <v>0</v>
      </c>
      <c r="N62" s="94">
        <f t="shared" si="10"/>
        <v>0</v>
      </c>
      <c r="O62" s="97">
        <f t="shared" si="11"/>
        <v>0</v>
      </c>
    </row>
    <row r="63" spans="1:256" ht="19.5" x14ac:dyDescent="0.2">
      <c r="A63" s="88" t="s">
        <v>314</v>
      </c>
      <c r="B63" s="93" t="s">
        <v>315</v>
      </c>
      <c r="C63" s="88" t="s">
        <v>89</v>
      </c>
      <c r="D63" s="94">
        <v>212.2</v>
      </c>
      <c r="E63" s="95"/>
      <c r="F63" s="95"/>
      <c r="G63" s="95"/>
      <c r="H63" s="95"/>
      <c r="I63" s="95"/>
      <c r="J63" s="94">
        <f t="shared" si="6"/>
        <v>0</v>
      </c>
      <c r="K63" s="96">
        <f t="shared" si="7"/>
        <v>0</v>
      </c>
      <c r="L63" s="94">
        <f t="shared" si="8"/>
        <v>0</v>
      </c>
      <c r="M63" s="94">
        <f t="shared" si="9"/>
        <v>0</v>
      </c>
      <c r="N63" s="94">
        <f t="shared" si="10"/>
        <v>0</v>
      </c>
      <c r="O63" s="97">
        <f t="shared" si="11"/>
        <v>0</v>
      </c>
    </row>
    <row r="64" spans="1:256" x14ac:dyDescent="0.2">
      <c r="A64" s="88" t="s">
        <v>316</v>
      </c>
      <c r="B64" s="93" t="s">
        <v>317</v>
      </c>
      <c r="C64" s="88" t="s">
        <v>81</v>
      </c>
      <c r="D64" s="94">
        <v>12</v>
      </c>
      <c r="E64" s="95"/>
      <c r="F64" s="95"/>
      <c r="G64" s="95"/>
      <c r="H64" s="95"/>
      <c r="I64" s="95"/>
      <c r="J64" s="94">
        <f t="shared" si="6"/>
        <v>0</v>
      </c>
      <c r="K64" s="96">
        <f t="shared" si="7"/>
        <v>0</v>
      </c>
      <c r="L64" s="94">
        <f t="shared" si="8"/>
        <v>0</v>
      </c>
      <c r="M64" s="94">
        <f t="shared" si="9"/>
        <v>0</v>
      </c>
      <c r="N64" s="94">
        <f t="shared" si="10"/>
        <v>0</v>
      </c>
      <c r="O64" s="97">
        <f t="shared" si="11"/>
        <v>0</v>
      </c>
    </row>
    <row r="65" spans="1:15" ht="39" x14ac:dyDescent="0.2">
      <c r="A65" s="88" t="s">
        <v>318</v>
      </c>
      <c r="B65" s="93" t="s">
        <v>319</v>
      </c>
      <c r="C65" s="88" t="s">
        <v>89</v>
      </c>
      <c r="D65" s="94">
        <v>106</v>
      </c>
      <c r="E65" s="95"/>
      <c r="F65" s="95"/>
      <c r="G65" s="95"/>
      <c r="H65" s="95"/>
      <c r="I65" s="95"/>
      <c r="J65" s="94">
        <f t="shared" si="6"/>
        <v>0</v>
      </c>
      <c r="K65" s="96">
        <f t="shared" si="7"/>
        <v>0</v>
      </c>
      <c r="L65" s="94">
        <f t="shared" si="8"/>
        <v>0</v>
      </c>
      <c r="M65" s="94">
        <f t="shared" si="9"/>
        <v>0</v>
      </c>
      <c r="N65" s="94">
        <f t="shared" si="10"/>
        <v>0</v>
      </c>
      <c r="O65" s="97">
        <f t="shared" si="11"/>
        <v>0</v>
      </c>
    </row>
    <row r="66" spans="1:15" ht="19.5" x14ac:dyDescent="0.2">
      <c r="A66" s="88" t="s">
        <v>320</v>
      </c>
      <c r="B66" s="93" t="s">
        <v>321</v>
      </c>
      <c r="C66" s="88" t="s">
        <v>219</v>
      </c>
      <c r="D66" s="94">
        <v>12</v>
      </c>
      <c r="E66" s="95"/>
      <c r="F66" s="95"/>
      <c r="G66" s="95"/>
      <c r="H66" s="95"/>
      <c r="I66" s="95"/>
      <c r="J66" s="94">
        <f t="shared" si="6"/>
        <v>0</v>
      </c>
      <c r="K66" s="96">
        <f t="shared" si="7"/>
        <v>0</v>
      </c>
      <c r="L66" s="94">
        <f t="shared" si="8"/>
        <v>0</v>
      </c>
      <c r="M66" s="94">
        <f t="shared" si="9"/>
        <v>0</v>
      </c>
      <c r="N66" s="94">
        <f t="shared" si="10"/>
        <v>0</v>
      </c>
      <c r="O66" s="97">
        <f t="shared" si="11"/>
        <v>0</v>
      </c>
    </row>
    <row r="67" spans="1:15" ht="19.5" x14ac:dyDescent="0.2">
      <c r="A67" s="88" t="s">
        <v>322</v>
      </c>
      <c r="B67" s="93" t="s">
        <v>323</v>
      </c>
      <c r="C67" s="88" t="s">
        <v>219</v>
      </c>
      <c r="D67" s="94">
        <v>1</v>
      </c>
      <c r="E67" s="95"/>
      <c r="F67" s="95"/>
      <c r="G67" s="95"/>
      <c r="H67" s="95"/>
      <c r="I67" s="95"/>
      <c r="J67" s="94">
        <f t="shared" si="6"/>
        <v>0</v>
      </c>
      <c r="K67" s="96">
        <f t="shared" si="7"/>
        <v>0</v>
      </c>
      <c r="L67" s="94">
        <f t="shared" si="8"/>
        <v>0</v>
      </c>
      <c r="M67" s="94">
        <f t="shared" si="9"/>
        <v>0</v>
      </c>
      <c r="N67" s="94">
        <f t="shared" si="10"/>
        <v>0</v>
      </c>
      <c r="O67" s="97">
        <f t="shared" si="11"/>
        <v>0</v>
      </c>
    </row>
    <row r="68" spans="1:15" ht="19.5" x14ac:dyDescent="0.2">
      <c r="A68" s="88" t="s">
        <v>324</v>
      </c>
      <c r="B68" s="93" t="s">
        <v>325</v>
      </c>
      <c r="C68" s="88" t="s">
        <v>77</v>
      </c>
      <c r="D68" s="94">
        <v>139</v>
      </c>
      <c r="E68" s="95"/>
      <c r="F68" s="95"/>
      <c r="G68" s="95"/>
      <c r="H68" s="95"/>
      <c r="I68" s="95"/>
      <c r="J68" s="94">
        <f t="shared" si="6"/>
        <v>0</v>
      </c>
      <c r="K68" s="96">
        <f t="shared" si="7"/>
        <v>0</v>
      </c>
      <c r="L68" s="94">
        <f t="shared" si="8"/>
        <v>0</v>
      </c>
      <c r="M68" s="94">
        <f t="shared" si="9"/>
        <v>0</v>
      </c>
      <c r="N68" s="94">
        <f t="shared" si="10"/>
        <v>0</v>
      </c>
      <c r="O68" s="97">
        <f t="shared" si="11"/>
        <v>0</v>
      </c>
    </row>
    <row r="69" spans="1:15" ht="19.5" x14ac:dyDescent="0.2">
      <c r="A69" s="88" t="s">
        <v>326</v>
      </c>
      <c r="B69" s="93" t="s">
        <v>327</v>
      </c>
      <c r="C69" s="88" t="s">
        <v>77</v>
      </c>
      <c r="D69" s="94">
        <v>139</v>
      </c>
      <c r="E69" s="95"/>
      <c r="F69" s="95"/>
      <c r="G69" s="95"/>
      <c r="H69" s="95"/>
      <c r="I69" s="95"/>
      <c r="J69" s="94">
        <f t="shared" si="6"/>
        <v>0</v>
      </c>
      <c r="K69" s="96">
        <f t="shared" si="7"/>
        <v>0</v>
      </c>
      <c r="L69" s="94">
        <f t="shared" si="8"/>
        <v>0</v>
      </c>
      <c r="M69" s="94">
        <f t="shared" si="9"/>
        <v>0</v>
      </c>
      <c r="N69" s="94">
        <f t="shared" si="10"/>
        <v>0</v>
      </c>
      <c r="O69" s="97">
        <f t="shared" si="11"/>
        <v>0</v>
      </c>
    </row>
    <row r="70" spans="1:15" ht="19.5" x14ac:dyDescent="0.2">
      <c r="A70" s="88" t="s">
        <v>328</v>
      </c>
      <c r="B70" s="93" t="s">
        <v>329</v>
      </c>
      <c r="C70" s="88" t="s">
        <v>77</v>
      </c>
      <c r="D70" s="94">
        <v>140</v>
      </c>
      <c r="E70" s="95"/>
      <c r="F70" s="95"/>
      <c r="G70" s="95"/>
      <c r="H70" s="95"/>
      <c r="I70" s="95"/>
      <c r="J70" s="94">
        <f t="shared" si="6"/>
        <v>0</v>
      </c>
      <c r="K70" s="96">
        <f t="shared" si="7"/>
        <v>0</v>
      </c>
      <c r="L70" s="94">
        <f t="shared" si="8"/>
        <v>0</v>
      </c>
      <c r="M70" s="94">
        <f t="shared" si="9"/>
        <v>0</v>
      </c>
      <c r="N70" s="94">
        <f t="shared" si="10"/>
        <v>0</v>
      </c>
      <c r="O70" s="97">
        <f t="shared" si="11"/>
        <v>0</v>
      </c>
    </row>
    <row r="71" spans="1:15" ht="19.5" x14ac:dyDescent="0.2">
      <c r="A71" s="88" t="s">
        <v>330</v>
      </c>
      <c r="B71" s="93" t="s">
        <v>331</v>
      </c>
      <c r="C71" s="88" t="s">
        <v>77</v>
      </c>
      <c r="D71" s="94">
        <v>156</v>
      </c>
      <c r="E71" s="95"/>
      <c r="F71" s="95"/>
      <c r="G71" s="95"/>
      <c r="H71" s="95"/>
      <c r="I71" s="95"/>
      <c r="J71" s="94">
        <f t="shared" si="6"/>
        <v>0</v>
      </c>
      <c r="K71" s="96">
        <f t="shared" si="7"/>
        <v>0</v>
      </c>
      <c r="L71" s="94">
        <f t="shared" si="8"/>
        <v>0</v>
      </c>
      <c r="M71" s="94">
        <f t="shared" si="9"/>
        <v>0</v>
      </c>
      <c r="N71" s="94">
        <f t="shared" si="10"/>
        <v>0</v>
      </c>
      <c r="O71" s="97">
        <f t="shared" si="11"/>
        <v>0</v>
      </c>
    </row>
    <row r="72" spans="1:15" ht="19.5" x14ac:dyDescent="0.2">
      <c r="A72" s="88" t="s">
        <v>332</v>
      </c>
      <c r="B72" s="93" t="s">
        <v>333</v>
      </c>
      <c r="C72" s="88" t="s">
        <v>219</v>
      </c>
      <c r="D72" s="94">
        <v>10</v>
      </c>
      <c r="E72" s="95"/>
      <c r="F72" s="95"/>
      <c r="G72" s="95"/>
      <c r="H72" s="95"/>
      <c r="I72" s="95"/>
      <c r="J72" s="94">
        <f t="shared" si="6"/>
        <v>0</v>
      </c>
      <c r="K72" s="96">
        <f t="shared" si="7"/>
        <v>0</v>
      </c>
      <c r="L72" s="94">
        <f t="shared" si="8"/>
        <v>0</v>
      </c>
      <c r="M72" s="94">
        <f t="shared" si="9"/>
        <v>0</v>
      </c>
      <c r="N72" s="94">
        <f t="shared" si="10"/>
        <v>0</v>
      </c>
      <c r="O72" s="97">
        <f t="shared" si="11"/>
        <v>0</v>
      </c>
    </row>
    <row r="73" spans="1:15" ht="19.5" x14ac:dyDescent="0.2">
      <c r="A73" s="88" t="s">
        <v>334</v>
      </c>
      <c r="B73" s="93" t="s">
        <v>335</v>
      </c>
      <c r="C73" s="88" t="s">
        <v>77</v>
      </c>
      <c r="D73" s="94">
        <v>24.5</v>
      </c>
      <c r="E73" s="95"/>
      <c r="F73" s="95"/>
      <c r="G73" s="95"/>
      <c r="H73" s="95"/>
      <c r="I73" s="95"/>
      <c r="J73" s="94">
        <f t="shared" si="6"/>
        <v>0</v>
      </c>
      <c r="K73" s="96">
        <f t="shared" si="7"/>
        <v>0</v>
      </c>
      <c r="L73" s="94">
        <f t="shared" si="8"/>
        <v>0</v>
      </c>
      <c r="M73" s="94">
        <f t="shared" si="9"/>
        <v>0</v>
      </c>
      <c r="N73" s="94">
        <f t="shared" si="10"/>
        <v>0</v>
      </c>
      <c r="O73" s="97">
        <f t="shared" si="11"/>
        <v>0</v>
      </c>
    </row>
    <row r="74" spans="1:15" ht="14.65" customHeight="1" x14ac:dyDescent="0.2">
      <c r="A74" s="84"/>
      <c r="B74" s="144" t="s">
        <v>97</v>
      </c>
      <c r="C74" s="144"/>
      <c r="D74" s="144"/>
      <c r="E74" s="98"/>
      <c r="F74" s="99"/>
      <c r="G74" s="100"/>
      <c r="H74" s="101"/>
      <c r="I74" s="101"/>
      <c r="J74" s="101"/>
      <c r="K74" s="102">
        <v>0</v>
      </c>
      <c r="L74" s="103">
        <v>0</v>
      </c>
      <c r="M74" s="103">
        <v>0</v>
      </c>
      <c r="N74" s="103">
        <v>0</v>
      </c>
      <c r="O74" s="104">
        <v>0</v>
      </c>
    </row>
    <row r="75" spans="1:15" ht="14.65" customHeight="1" x14ac:dyDescent="0.2">
      <c r="B75" s="144" t="s">
        <v>98</v>
      </c>
      <c r="C75" s="144"/>
      <c r="D75" s="144"/>
      <c r="E75" s="70" t="s">
        <v>99</v>
      </c>
      <c r="F75" s="70" t="s">
        <v>100</v>
      </c>
      <c r="K75" s="105"/>
      <c r="L75" s="105"/>
      <c r="M75" s="105"/>
      <c r="N75" s="105"/>
      <c r="O75" s="105"/>
    </row>
    <row r="76" spans="1:15" ht="14.65" customHeight="1" x14ac:dyDescent="0.2">
      <c r="B76" s="145" t="s">
        <v>101</v>
      </c>
      <c r="C76" s="145"/>
      <c r="D76" s="145"/>
      <c r="K76" s="105"/>
      <c r="L76" s="105"/>
      <c r="M76" s="105"/>
      <c r="N76" s="105"/>
      <c r="O76" s="105"/>
    </row>
    <row r="77" spans="1:15" x14ac:dyDescent="0.2">
      <c r="B77" s="106"/>
    </row>
    <row r="78" spans="1:15" x14ac:dyDescent="0.2">
      <c r="B78" s="106"/>
    </row>
    <row r="79" spans="1:15" x14ac:dyDescent="0.2">
      <c r="B79" s="106"/>
      <c r="D79" s="83"/>
    </row>
    <row r="80" spans="1:15" x14ac:dyDescent="0.2">
      <c r="B80" s="23" t="s">
        <v>10</v>
      </c>
      <c r="C80" s="107">
        <f>'BUVNIECIBAS KOPTAME'!C31</f>
        <v>0</v>
      </c>
      <c r="D80" s="24"/>
      <c r="E80" s="66"/>
      <c r="F80" s="83"/>
    </row>
    <row r="81" spans="2:6" x14ac:dyDescent="0.2">
      <c r="B81" s="25" t="s">
        <v>11</v>
      </c>
      <c r="C81" s="69"/>
      <c r="E81" s="66"/>
    </row>
    <row r="82" spans="2:6" x14ac:dyDescent="0.2">
      <c r="B82" s="25"/>
      <c r="C82" s="69"/>
      <c r="E82" s="66"/>
    </row>
    <row r="83" spans="2:6" x14ac:dyDescent="0.2">
      <c r="B83" s="23" t="s">
        <v>12</v>
      </c>
      <c r="C83" s="81"/>
      <c r="E83" s="66"/>
      <c r="F83" s="83"/>
    </row>
    <row r="84" spans="2:6" x14ac:dyDescent="0.2">
      <c r="B84" s="26" t="s">
        <v>13</v>
      </c>
      <c r="C84" s="69"/>
      <c r="E84" s="66"/>
    </row>
    <row r="85" spans="2:6" x14ac:dyDescent="0.2">
      <c r="B85" s="28"/>
      <c r="C85" s="29"/>
      <c r="D85" s="29"/>
      <c r="E85" s="29"/>
    </row>
    <row r="86" spans="2:6" x14ac:dyDescent="0.2">
      <c r="B86" s="28"/>
      <c r="C86" s="29"/>
      <c r="D86" s="29"/>
      <c r="E86" s="29"/>
    </row>
    <row r="87" spans="2:6" x14ac:dyDescent="0.2">
      <c r="B87" s="73"/>
      <c r="C87" s="66"/>
      <c r="D87" s="66"/>
      <c r="E87" s="29"/>
    </row>
    <row r="88" spans="2:6" x14ac:dyDescent="0.2">
      <c r="B88" s="74" t="e">
        <f>#REF!</f>
        <v>#REF!</v>
      </c>
      <c r="C88" s="29"/>
      <c r="D88" s="29"/>
      <c r="E88" s="29"/>
    </row>
  </sheetData>
  <sheetProtection selectLockedCells="1" selectUnlockedCells="1"/>
  <autoFilter ref="A14:O74"/>
  <mergeCells count="11">
    <mergeCell ref="Q28:V29"/>
    <mergeCell ref="B74:D74"/>
    <mergeCell ref="B75:D75"/>
    <mergeCell ref="B76:D76"/>
    <mergeCell ref="L11:O11"/>
    <mergeCell ref="A12:A13"/>
    <mergeCell ref="B12:B13"/>
    <mergeCell ref="C12:C13"/>
    <mergeCell ref="D12:D13"/>
    <mergeCell ref="E12:J12"/>
    <mergeCell ref="K12:O12"/>
  </mergeCells>
  <printOptions horizontalCentered="1"/>
  <pageMargins left="7.8472222222222221E-2" right="7.8472222222222221E-2" top="0.78749999999999998" bottom="0.43333333333333335" header="0.51180555555555551" footer="0"/>
  <pageSetup paperSize="9" scale="90" firstPageNumber="0" orientation="landscape" horizontalDpi="300" verticalDpi="300"/>
  <headerFooter alignWithMargins="0">
    <oddFooter>&amp;C&amp;7Lapa &amp;P no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sheetPr>
  <dimension ref="A1:IV36"/>
  <sheetViews>
    <sheetView showZeros="0" zoomScale="130" zoomScaleNormal="130" workbookViewId="0">
      <selection activeCell="K12" sqref="K12"/>
    </sheetView>
  </sheetViews>
  <sheetFormatPr defaultRowHeight="9.75" x14ac:dyDescent="0.2"/>
  <cols>
    <col min="1" max="1" width="5.85546875" style="75" customWidth="1"/>
    <col min="2" max="2" width="36.7109375" style="68" customWidth="1"/>
    <col min="3" max="3" width="8.5703125" style="75" customWidth="1"/>
    <col min="4" max="4" width="9.5703125" style="70" customWidth="1"/>
    <col min="5" max="5" width="5.7109375" style="70" customWidth="1"/>
    <col min="6" max="6" width="8.5703125" style="70" customWidth="1"/>
    <col min="7" max="7" width="7.85546875" style="70" customWidth="1"/>
    <col min="8" max="8" width="10.42578125" style="70" customWidth="1"/>
    <col min="9" max="15" width="8.7109375" style="70" customWidth="1"/>
    <col min="16" max="16" width="10.85546875" style="68" customWidth="1"/>
    <col min="17" max="16384" width="9.140625" style="68"/>
  </cols>
  <sheetData>
    <row r="1" spans="1:15" x14ac:dyDescent="0.2">
      <c r="B1" s="76" t="s">
        <v>336</v>
      </c>
      <c r="D1" s="75"/>
      <c r="E1" s="76"/>
      <c r="F1" s="76"/>
      <c r="G1" s="76"/>
      <c r="H1" s="76"/>
      <c r="I1" s="76"/>
      <c r="J1" s="76"/>
      <c r="K1" s="76"/>
      <c r="L1" s="76"/>
      <c r="M1" s="76"/>
    </row>
    <row r="2" spans="1:15" x14ac:dyDescent="0.2">
      <c r="B2" s="76" t="str">
        <f>KOPSAVILKUMS_1!C21</f>
        <v>Pagrabs</v>
      </c>
      <c r="D2" s="75"/>
      <c r="E2" s="76"/>
      <c r="F2" s="76"/>
      <c r="G2" s="76"/>
      <c r="H2" s="76"/>
      <c r="I2" s="76"/>
      <c r="J2" s="76"/>
      <c r="K2" s="76"/>
      <c r="L2" s="76"/>
      <c r="M2" s="76"/>
    </row>
    <row r="3" spans="1:15" x14ac:dyDescent="0.2">
      <c r="B3" s="76"/>
    </row>
    <row r="4" spans="1:15" x14ac:dyDescent="0.2">
      <c r="A4" s="77"/>
      <c r="B4" s="77"/>
      <c r="C4" s="78"/>
      <c r="D4" s="78"/>
      <c r="E4" s="77"/>
      <c r="F4" s="77"/>
      <c r="G4" s="77"/>
      <c r="H4" s="77"/>
      <c r="I4" s="77"/>
      <c r="J4" s="77"/>
      <c r="K4" s="77"/>
      <c r="L4" s="77"/>
      <c r="M4" s="76"/>
    </row>
    <row r="5" spans="1:15" x14ac:dyDescent="0.2">
      <c r="A5" s="77" t="str">
        <f>KOPSAVILKUMS_1!A6</f>
        <v>Objekta nosaukums</v>
      </c>
      <c r="B5" s="77"/>
      <c r="C5" s="77" t="str">
        <f>KOPSAVILKUMS_1!C6</f>
        <v>DAUDZDZĪVOKĻU DZĪVOJAMĀS ĒKAS ATJAUNOŠANA ENERGOEFEKTIVITĀTES UZLABOŠANAI</v>
      </c>
      <c r="D5" s="78"/>
      <c r="E5" s="77"/>
      <c r="F5" s="77"/>
      <c r="G5" s="77"/>
      <c r="H5" s="77"/>
      <c r="I5" s="77"/>
      <c r="J5" s="77"/>
      <c r="K5" s="77"/>
      <c r="L5" s="77"/>
      <c r="M5" s="76"/>
    </row>
    <row r="6" spans="1:15" x14ac:dyDescent="0.2">
      <c r="A6" s="77" t="str">
        <f>KOPSAVILKUMS_1!A7</f>
        <v>Būves nosaukums</v>
      </c>
      <c r="B6" s="77"/>
      <c r="C6" s="77" t="str">
        <f>KOPSAVILKUMS_1!C7</f>
        <v>DAUDZDZĪVOKĻU DZĪVOJAMĀS ĒKAS ATJAUNOŠANA ENERGOEFEKTIVITĀTES UZLABOŠANAI</v>
      </c>
      <c r="D6" s="78"/>
      <c r="E6" s="77"/>
      <c r="F6" s="77"/>
      <c r="G6" s="77"/>
      <c r="H6" s="77"/>
      <c r="I6" s="77"/>
      <c r="J6" s="77"/>
      <c r="K6" s="77"/>
      <c r="L6" s="77"/>
      <c r="M6" s="76"/>
    </row>
    <row r="7" spans="1:15" x14ac:dyDescent="0.2">
      <c r="A7" s="79" t="str">
        <f>KOPSAVILKUMS_1!A8</f>
        <v>Objekta adrese</v>
      </c>
      <c r="B7" s="79"/>
      <c r="C7" s="79" t="str">
        <f>KOPSAVILKUMS_1!C8</f>
        <v>LIEPĀJĀ, DARZA IELĀ 3</v>
      </c>
      <c r="D7" s="80"/>
      <c r="E7" s="79"/>
      <c r="F7" s="79"/>
      <c r="G7" s="79"/>
      <c r="H7" s="79"/>
      <c r="I7" s="79"/>
      <c r="J7" s="79"/>
      <c r="K7" s="79"/>
      <c r="L7" s="79"/>
      <c r="M7" s="76"/>
    </row>
    <row r="8" spans="1:15" x14ac:dyDescent="0.2">
      <c r="A8" s="79" t="str">
        <f>KOPSAVILKUMS_1!A9</f>
        <v>Pasūtījuma Nr.</v>
      </c>
      <c r="B8" s="79"/>
      <c r="C8" s="79">
        <f>KOPSAVILKUMS_1!C9</f>
        <v>0</v>
      </c>
      <c r="D8" s="80"/>
      <c r="E8" s="79"/>
      <c r="F8" s="79"/>
      <c r="G8" s="79"/>
      <c r="H8" s="79"/>
      <c r="I8" s="79"/>
      <c r="J8" s="79"/>
      <c r="K8" s="79"/>
      <c r="L8" s="79"/>
      <c r="M8" s="76"/>
    </row>
    <row r="9" spans="1:15" x14ac:dyDescent="0.2">
      <c r="A9" s="72"/>
      <c r="B9" s="76"/>
      <c r="D9" s="75"/>
      <c r="E9" s="76"/>
      <c r="F9" s="76"/>
      <c r="G9" s="76"/>
      <c r="H9" s="76"/>
      <c r="I9" s="76"/>
      <c r="J9" s="76"/>
      <c r="K9" s="76"/>
      <c r="L9" s="76"/>
      <c r="M9" s="76"/>
    </row>
    <row r="10" spans="1:15" x14ac:dyDescent="0.2">
      <c r="A10" s="81" t="s">
        <v>239</v>
      </c>
      <c r="B10" s="81"/>
      <c r="C10" s="81"/>
      <c r="D10" s="75"/>
      <c r="E10" s="76"/>
      <c r="F10" s="76"/>
      <c r="G10" s="76"/>
      <c r="H10" s="76"/>
      <c r="I10" s="76"/>
      <c r="J10" s="76"/>
      <c r="K10" s="76"/>
      <c r="L10" s="73" t="s">
        <v>60</v>
      </c>
      <c r="M10" s="82"/>
      <c r="N10" s="83" t="s">
        <v>61</v>
      </c>
    </row>
    <row r="11" spans="1:15" x14ac:dyDescent="0.2">
      <c r="A11" s="64"/>
      <c r="B11" s="84"/>
      <c r="C11" s="84"/>
      <c r="D11" s="84"/>
      <c r="E11" s="84"/>
      <c r="F11" s="85"/>
      <c r="G11" s="85"/>
      <c r="H11" s="85"/>
      <c r="I11" s="86"/>
      <c r="J11" s="86"/>
      <c r="K11" s="87"/>
      <c r="L11" s="138"/>
      <c r="M11" s="138"/>
      <c r="N11" s="138"/>
      <c r="O11" s="138"/>
    </row>
    <row r="12" spans="1:15" ht="11.25" customHeight="1" x14ac:dyDescent="0.2">
      <c r="A12" s="146" t="s">
        <v>62</v>
      </c>
      <c r="B12" s="140" t="s">
        <v>63</v>
      </c>
      <c r="C12" s="141" t="s">
        <v>64</v>
      </c>
      <c r="D12" s="142" t="s">
        <v>65</v>
      </c>
      <c r="E12" s="143" t="s">
        <v>66</v>
      </c>
      <c r="F12" s="143"/>
      <c r="G12" s="143"/>
      <c r="H12" s="143"/>
      <c r="I12" s="143"/>
      <c r="J12" s="143"/>
      <c r="K12" s="143" t="s">
        <v>67</v>
      </c>
      <c r="L12" s="143"/>
      <c r="M12" s="143"/>
      <c r="N12" s="143"/>
      <c r="O12" s="143"/>
    </row>
    <row r="13" spans="1:15" ht="36.200000000000003" customHeight="1" x14ac:dyDescent="0.2">
      <c r="A13" s="146"/>
      <c r="B13" s="140"/>
      <c r="C13" s="141"/>
      <c r="D13" s="141"/>
      <c r="E13" s="90" t="s">
        <v>68</v>
      </c>
      <c r="F13" s="90" t="s">
        <v>69</v>
      </c>
      <c r="G13" s="90" t="s">
        <v>70</v>
      </c>
      <c r="H13" s="90" t="s">
        <v>27</v>
      </c>
      <c r="I13" s="90" t="s">
        <v>71</v>
      </c>
      <c r="J13" s="90" t="s">
        <v>72</v>
      </c>
      <c r="K13" s="90" t="s">
        <v>73</v>
      </c>
      <c r="L13" s="90" t="s">
        <v>70</v>
      </c>
      <c r="M13" s="90" t="s">
        <v>74</v>
      </c>
      <c r="N13" s="90" t="s">
        <v>28</v>
      </c>
      <c r="O13" s="90" t="s">
        <v>75</v>
      </c>
    </row>
    <row r="14" spans="1:15" ht="12" customHeight="1" x14ac:dyDescent="0.2">
      <c r="A14" s="88"/>
      <c r="B14" s="91"/>
      <c r="C14" s="88"/>
      <c r="D14" s="89"/>
      <c r="E14" s="92"/>
      <c r="F14" s="92"/>
      <c r="G14" s="92"/>
      <c r="H14" s="92"/>
      <c r="I14" s="92"/>
      <c r="J14" s="92"/>
      <c r="K14" s="92"/>
      <c r="L14" s="92"/>
      <c r="M14" s="92"/>
      <c r="N14" s="92"/>
      <c r="O14" s="92"/>
    </row>
    <row r="15" spans="1:15" x14ac:dyDescent="0.2">
      <c r="A15" s="108">
        <v>1</v>
      </c>
      <c r="B15" s="109" t="s">
        <v>104</v>
      </c>
      <c r="C15" s="88"/>
      <c r="D15" s="94"/>
      <c r="E15" s="96"/>
      <c r="F15" s="96"/>
      <c r="G15" s="94"/>
      <c r="H15" s="94"/>
      <c r="I15" s="94"/>
      <c r="J15" s="94"/>
      <c r="K15" s="96"/>
      <c r="L15" s="94"/>
      <c r="M15" s="94"/>
      <c r="N15" s="94"/>
      <c r="O15" s="94"/>
    </row>
    <row r="16" spans="1:15" ht="29.25" x14ac:dyDescent="0.2">
      <c r="A16" s="88" t="s">
        <v>105</v>
      </c>
      <c r="B16" s="93" t="s">
        <v>337</v>
      </c>
      <c r="C16" s="88" t="s">
        <v>338</v>
      </c>
      <c r="D16" s="94">
        <v>1</v>
      </c>
      <c r="E16" s="95"/>
      <c r="F16" s="95"/>
      <c r="G16" s="95"/>
      <c r="H16" s="95"/>
      <c r="I16" s="95"/>
      <c r="J16" s="94">
        <f t="shared" ref="J16:J21" si="0">I16+H16+G16</f>
        <v>0</v>
      </c>
      <c r="K16" s="96">
        <f t="shared" ref="K16:K21" si="1">ROUND(D16*E16,2)</f>
        <v>0</v>
      </c>
      <c r="L16" s="94">
        <f t="shared" ref="L16:L21" si="2">ROUND(D16*G16,2)</f>
        <v>0</v>
      </c>
      <c r="M16" s="94">
        <f t="shared" ref="M16:M21" si="3">ROUND(D16*H16,2)</f>
        <v>0</v>
      </c>
      <c r="N16" s="94">
        <f t="shared" ref="N16:N21" si="4">ROUND(D16*I16,2)</f>
        <v>0</v>
      </c>
      <c r="O16" s="97">
        <f t="shared" ref="O16:O21" si="5">L16+M16+N16</f>
        <v>0</v>
      </c>
    </row>
    <row r="17" spans="1:256" ht="12.75" x14ac:dyDescent="0.2">
      <c r="A17" s="108">
        <v>2</v>
      </c>
      <c r="B17" s="109" t="s">
        <v>339</v>
      </c>
      <c r="C17" s="88"/>
      <c r="D17" s="94"/>
      <c r="E17" s="95"/>
      <c r="F17" s="95"/>
      <c r="G17" s="95"/>
      <c r="H17" s="95"/>
      <c r="I17" s="95"/>
      <c r="J17" s="94">
        <f t="shared" si="0"/>
        <v>0</v>
      </c>
      <c r="K17" s="96">
        <f t="shared" si="1"/>
        <v>0</v>
      </c>
      <c r="L17" s="94">
        <f t="shared" si="2"/>
        <v>0</v>
      </c>
      <c r="M17" s="94">
        <f t="shared" si="3"/>
        <v>0</v>
      </c>
      <c r="N17" s="94">
        <f t="shared" si="4"/>
        <v>0</v>
      </c>
      <c r="O17" s="97">
        <f t="shared" si="5"/>
        <v>0</v>
      </c>
    </row>
    <row r="18" spans="1:256" ht="39" x14ac:dyDescent="0.2">
      <c r="A18" s="88" t="s">
        <v>126</v>
      </c>
      <c r="B18" s="93" t="s">
        <v>340</v>
      </c>
      <c r="C18" s="88" t="s">
        <v>341</v>
      </c>
      <c r="D18" s="94">
        <v>1</v>
      </c>
      <c r="E18" s="95"/>
      <c r="F18" s="95"/>
      <c r="G18" s="95"/>
      <c r="H18" s="95"/>
      <c r="I18" s="95"/>
      <c r="J18" s="94">
        <f t="shared" si="0"/>
        <v>0</v>
      </c>
      <c r="K18" s="96">
        <f t="shared" si="1"/>
        <v>0</v>
      </c>
      <c r="L18" s="94">
        <f t="shared" si="2"/>
        <v>0</v>
      </c>
      <c r="M18" s="94">
        <f t="shared" si="3"/>
        <v>0</v>
      </c>
      <c r="N18" s="94">
        <f t="shared" si="4"/>
        <v>0</v>
      </c>
      <c r="O18" s="97">
        <f t="shared" si="5"/>
        <v>0</v>
      </c>
    </row>
    <row r="19" spans="1:256" ht="29.25" x14ac:dyDescent="0.2">
      <c r="A19" s="88" t="s">
        <v>160</v>
      </c>
      <c r="B19" s="93" t="s">
        <v>342</v>
      </c>
      <c r="C19" s="88" t="s">
        <v>89</v>
      </c>
      <c r="D19" s="94">
        <v>612.20000000000005</v>
      </c>
      <c r="E19" s="95"/>
      <c r="F19" s="95"/>
      <c r="G19" s="95"/>
      <c r="H19" s="95"/>
      <c r="I19" s="95"/>
      <c r="J19" s="94">
        <f t="shared" si="0"/>
        <v>0</v>
      </c>
      <c r="K19" s="96">
        <f t="shared" si="1"/>
        <v>0</v>
      </c>
      <c r="L19" s="94">
        <f t="shared" si="2"/>
        <v>0</v>
      </c>
      <c r="M19" s="94">
        <f t="shared" si="3"/>
        <v>0</v>
      </c>
      <c r="N19" s="94">
        <f t="shared" si="4"/>
        <v>0</v>
      </c>
      <c r="O19" s="97">
        <f t="shared" si="5"/>
        <v>0</v>
      </c>
    </row>
    <row r="20" spans="1:256" ht="19.5" x14ac:dyDescent="0.2">
      <c r="A20" s="88"/>
      <c r="B20" s="118" t="s">
        <v>343</v>
      </c>
      <c r="C20" s="88" t="s">
        <v>89</v>
      </c>
      <c r="D20" s="94">
        <v>612.20000000000005</v>
      </c>
      <c r="E20" s="95"/>
      <c r="F20" s="95"/>
      <c r="G20" s="95"/>
      <c r="H20" s="95"/>
      <c r="I20" s="95"/>
      <c r="J20" s="94">
        <f t="shared" si="0"/>
        <v>0</v>
      </c>
      <c r="K20" s="96">
        <f t="shared" si="1"/>
        <v>0</v>
      </c>
      <c r="L20" s="94">
        <f t="shared" si="2"/>
        <v>0</v>
      </c>
      <c r="M20" s="94">
        <f t="shared" si="3"/>
        <v>0</v>
      </c>
      <c r="N20" s="94">
        <f t="shared" si="4"/>
        <v>0</v>
      </c>
      <c r="O20" s="97">
        <f t="shared" si="5"/>
        <v>0</v>
      </c>
    </row>
    <row r="21" spans="1:256" ht="12.75" x14ac:dyDescent="0.2">
      <c r="A21" s="88"/>
      <c r="B21" s="118" t="s">
        <v>141</v>
      </c>
      <c r="C21" s="88" t="s">
        <v>142</v>
      </c>
      <c r="D21" s="94">
        <v>2754.9</v>
      </c>
      <c r="E21" s="95"/>
      <c r="F21" s="95"/>
      <c r="G21" s="95"/>
      <c r="H21" s="95"/>
      <c r="I21" s="95"/>
      <c r="J21" s="94">
        <f t="shared" si="0"/>
        <v>0</v>
      </c>
      <c r="K21" s="96">
        <f t="shared" si="1"/>
        <v>0</v>
      </c>
      <c r="L21" s="94">
        <f t="shared" si="2"/>
        <v>0</v>
      </c>
      <c r="M21" s="94">
        <f t="shared" si="3"/>
        <v>0</v>
      </c>
      <c r="N21" s="94">
        <f t="shared" si="4"/>
        <v>0</v>
      </c>
      <c r="O21" s="97">
        <f t="shared" si="5"/>
        <v>0</v>
      </c>
    </row>
    <row r="22" spans="1:256" ht="14.65" customHeight="1" x14ac:dyDescent="0.2">
      <c r="A22" s="84"/>
      <c r="B22" s="144" t="s">
        <v>97</v>
      </c>
      <c r="C22" s="144"/>
      <c r="D22" s="144"/>
      <c r="E22" s="98"/>
      <c r="F22" s="99"/>
      <c r="G22" s="100"/>
      <c r="H22" s="101"/>
      <c r="I22" s="101"/>
      <c r="J22" s="101"/>
      <c r="K22" s="102">
        <v>0</v>
      </c>
      <c r="L22" s="103">
        <v>0</v>
      </c>
      <c r="M22" s="103">
        <v>0</v>
      </c>
      <c r="N22" s="103">
        <v>0</v>
      </c>
      <c r="O22" s="104">
        <v>0</v>
      </c>
      <c r="IU22"/>
      <c r="IV22"/>
    </row>
    <row r="23" spans="1:256" ht="14.65" customHeight="1" x14ac:dyDescent="0.2">
      <c r="B23" s="144" t="s">
        <v>98</v>
      </c>
      <c r="C23" s="144"/>
      <c r="D23" s="144"/>
      <c r="E23" s="70" t="s">
        <v>99</v>
      </c>
      <c r="F23" s="70" t="s">
        <v>100</v>
      </c>
      <c r="K23" s="105"/>
      <c r="L23" s="105"/>
      <c r="M23" s="105"/>
      <c r="N23" s="105"/>
      <c r="O23" s="105"/>
      <c r="IU23"/>
      <c r="IV23"/>
    </row>
    <row r="24" spans="1:256" ht="14.65" customHeight="1" x14ac:dyDescent="0.2">
      <c r="B24" s="145" t="s">
        <v>101</v>
      </c>
      <c r="C24" s="145"/>
      <c r="D24" s="145"/>
      <c r="K24" s="105"/>
      <c r="L24" s="105"/>
      <c r="M24" s="105"/>
      <c r="N24" s="105"/>
      <c r="O24" s="105"/>
      <c r="IU24"/>
      <c r="IV24"/>
    </row>
    <row r="25" spans="1:256" x14ac:dyDescent="0.2">
      <c r="B25" s="106"/>
    </row>
    <row r="26" spans="1:256" x14ac:dyDescent="0.2">
      <c r="B26" s="106"/>
    </row>
    <row r="27" spans="1:256" x14ac:dyDescent="0.2">
      <c r="B27" s="106"/>
      <c r="D27" s="83"/>
    </row>
    <row r="28" spans="1:256" ht="11.25" x14ac:dyDescent="0.2">
      <c r="B28" s="23" t="s">
        <v>10</v>
      </c>
      <c r="C28" s="107">
        <f>'BUVNIECIBAS KOPTAME'!C31</f>
        <v>0</v>
      </c>
      <c r="D28" s="121"/>
      <c r="E28" s="34"/>
      <c r="F28" s="83"/>
    </row>
    <row r="29" spans="1:256" ht="11.25" x14ac:dyDescent="0.2">
      <c r="B29" s="25" t="s">
        <v>11</v>
      </c>
      <c r="C29" s="69"/>
      <c r="E29" s="66"/>
    </row>
    <row r="30" spans="1:256" ht="11.25" x14ac:dyDescent="0.2">
      <c r="B30" s="25"/>
      <c r="C30" s="69"/>
      <c r="E30" s="66"/>
    </row>
    <row r="31" spans="1:256" ht="11.25" x14ac:dyDescent="0.2">
      <c r="B31" s="23" t="s">
        <v>12</v>
      </c>
      <c r="C31" s="81"/>
      <c r="E31" s="66"/>
      <c r="F31" s="83"/>
    </row>
    <row r="32" spans="1:256" ht="11.25" x14ac:dyDescent="0.2">
      <c r="B32" s="26" t="s">
        <v>13</v>
      </c>
      <c r="C32" s="69"/>
      <c r="E32" s="66"/>
    </row>
    <row r="33" spans="2:5" ht="11.25" x14ac:dyDescent="0.2">
      <c r="B33" s="28"/>
      <c r="C33" s="29"/>
      <c r="D33" s="29"/>
      <c r="E33" s="29"/>
    </row>
    <row r="34" spans="2:5" ht="11.25" x14ac:dyDescent="0.2">
      <c r="B34" s="28"/>
      <c r="C34" s="29"/>
      <c r="D34" s="29"/>
      <c r="E34" s="29"/>
    </row>
    <row r="35" spans="2:5" ht="11.25" x14ac:dyDescent="0.2">
      <c r="B35" s="73"/>
      <c r="C35" s="66"/>
      <c r="D35" s="66"/>
      <c r="E35" s="29"/>
    </row>
    <row r="36" spans="2:5" ht="11.25" x14ac:dyDescent="0.2">
      <c r="B36" s="74" t="e">
        <f>#REF!</f>
        <v>#REF!</v>
      </c>
      <c r="C36" s="29"/>
      <c r="D36" s="29"/>
      <c r="E36" s="29"/>
    </row>
  </sheetData>
  <sheetProtection selectLockedCells="1" selectUnlockedCells="1"/>
  <autoFilter ref="A14:O22"/>
  <mergeCells count="10">
    <mergeCell ref="B22:D22"/>
    <mergeCell ref="B23:D23"/>
    <mergeCell ref="B24:D24"/>
    <mergeCell ref="L11:O11"/>
    <mergeCell ref="A12:A13"/>
    <mergeCell ref="B12:B13"/>
    <mergeCell ref="C12:C13"/>
    <mergeCell ref="D12:D13"/>
    <mergeCell ref="E12:J12"/>
    <mergeCell ref="K12:O12"/>
  </mergeCells>
  <printOptions horizontalCentered="1"/>
  <pageMargins left="7.8472222222222221E-2" right="7.8472222222222221E-2" top="0.78749999999999998" bottom="0.43333333333333335" header="0.51180555555555551" footer="0"/>
  <pageSetup paperSize="9" scale="90" firstPageNumber="0" orientation="landscape" horizontalDpi="300" verticalDpi="300"/>
  <headerFooter alignWithMargins="0">
    <oddFooter>&amp;C&amp;7Lapa &amp;P no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A1:IV41"/>
  <sheetViews>
    <sheetView showZeros="0" zoomScale="130" zoomScaleNormal="130" workbookViewId="0">
      <selection activeCell="K12" sqref="K12"/>
    </sheetView>
  </sheetViews>
  <sheetFormatPr defaultRowHeight="12.75" x14ac:dyDescent="0.2"/>
  <cols>
    <col min="1" max="1" width="3.5703125" style="75" customWidth="1"/>
    <col min="2" max="2" width="36.7109375" style="68" customWidth="1"/>
    <col min="3" max="3" width="7.7109375" style="75" customWidth="1"/>
    <col min="4" max="4" width="8.85546875" style="70" customWidth="1"/>
    <col min="5" max="5" width="5.7109375" style="70" customWidth="1"/>
    <col min="6" max="6" width="7" style="70" customWidth="1"/>
    <col min="7" max="7" width="7.85546875" style="70" customWidth="1"/>
    <col min="8" max="8" width="10.42578125" style="70" customWidth="1"/>
    <col min="9" max="15" width="8.7109375" style="70" customWidth="1"/>
    <col min="16" max="249" width="9.140625" style="68"/>
  </cols>
  <sheetData>
    <row r="1" spans="1:15" x14ac:dyDescent="0.2">
      <c r="B1" s="76" t="s">
        <v>344</v>
      </c>
      <c r="D1" s="75"/>
      <c r="E1" s="76"/>
      <c r="F1" s="76"/>
      <c r="G1" s="76"/>
      <c r="H1" s="76"/>
      <c r="I1" s="76"/>
      <c r="J1" s="76"/>
      <c r="K1" s="76"/>
      <c r="L1" s="76"/>
      <c r="M1" s="76"/>
    </row>
    <row r="2" spans="1:15" x14ac:dyDescent="0.2">
      <c r="B2" s="76" t="str">
        <f>KOPSAVILKUMS_1!C22</f>
        <v>Labiekārtošana</v>
      </c>
      <c r="D2" s="75"/>
      <c r="E2" s="76"/>
      <c r="F2" s="76"/>
      <c r="G2" s="76"/>
      <c r="H2" s="76"/>
      <c r="I2" s="76"/>
      <c r="J2" s="76"/>
      <c r="K2" s="76"/>
      <c r="L2" s="76"/>
      <c r="M2" s="76"/>
    </row>
    <row r="3" spans="1:15" x14ac:dyDescent="0.2">
      <c r="B3" s="76"/>
    </row>
    <row r="4" spans="1:15" x14ac:dyDescent="0.2">
      <c r="A4" s="77"/>
      <c r="B4" s="77"/>
      <c r="C4" s="78"/>
      <c r="D4" s="78"/>
      <c r="E4" s="77"/>
      <c r="F4" s="77"/>
      <c r="G4" s="77"/>
      <c r="H4" s="77"/>
      <c r="I4" s="77"/>
      <c r="J4" s="77"/>
      <c r="K4" s="77"/>
      <c r="L4" s="77"/>
      <c r="M4" s="76"/>
    </row>
    <row r="5" spans="1:15" x14ac:dyDescent="0.2">
      <c r="A5" s="77" t="str">
        <f>KOPSAVILKUMS_1!A6</f>
        <v>Objekta nosaukums</v>
      </c>
      <c r="B5" s="77"/>
      <c r="C5" s="77" t="str">
        <f>KOPSAVILKUMS_1!C6</f>
        <v>DAUDZDZĪVOKĻU DZĪVOJAMĀS ĒKAS ATJAUNOŠANA ENERGOEFEKTIVITĀTES UZLABOŠANAI</v>
      </c>
      <c r="D5" s="78"/>
      <c r="E5" s="77"/>
      <c r="F5" s="77"/>
      <c r="G5" s="77"/>
      <c r="H5" s="77"/>
      <c r="I5" s="77"/>
      <c r="J5" s="77"/>
      <c r="K5" s="77"/>
      <c r="L5" s="77"/>
      <c r="M5" s="76"/>
    </row>
    <row r="6" spans="1:15" x14ac:dyDescent="0.2">
      <c r="A6" s="77" t="str">
        <f>KOPSAVILKUMS_1!A7</f>
        <v>Būves nosaukums</v>
      </c>
      <c r="B6" s="77"/>
      <c r="C6" s="77" t="str">
        <f>KOPSAVILKUMS_1!C7</f>
        <v>DAUDZDZĪVOKĻU DZĪVOJAMĀS ĒKAS ATJAUNOŠANA ENERGOEFEKTIVITĀTES UZLABOŠANAI</v>
      </c>
      <c r="D6" s="78"/>
      <c r="E6" s="77"/>
      <c r="F6" s="77"/>
      <c r="G6" s="77"/>
      <c r="H6" s="77"/>
      <c r="I6" s="77"/>
      <c r="J6" s="77"/>
      <c r="K6" s="77"/>
      <c r="L6" s="77"/>
      <c r="M6" s="76"/>
    </row>
    <row r="7" spans="1:15" x14ac:dyDescent="0.2">
      <c r="A7" s="79" t="str">
        <f>KOPSAVILKUMS_1!A8</f>
        <v>Objekta adrese</v>
      </c>
      <c r="B7" s="79"/>
      <c r="C7" s="79" t="str">
        <f>KOPSAVILKUMS_1!C8</f>
        <v>LIEPĀJĀ, DARZA IELĀ 3</v>
      </c>
      <c r="D7" s="80"/>
      <c r="E7" s="79"/>
      <c r="F7" s="79"/>
      <c r="G7" s="79"/>
      <c r="H7" s="79"/>
      <c r="I7" s="79"/>
      <c r="J7" s="79"/>
      <c r="K7" s="79"/>
      <c r="L7" s="79"/>
      <c r="M7" s="76"/>
    </row>
    <row r="8" spans="1:15" x14ac:dyDescent="0.2">
      <c r="A8" s="79" t="str">
        <f>KOPSAVILKUMS_1!A9</f>
        <v>Pasūtījuma Nr.</v>
      </c>
      <c r="B8" s="79"/>
      <c r="C8" s="79">
        <f>KOPSAVILKUMS_1!C9</f>
        <v>0</v>
      </c>
      <c r="D8" s="80"/>
      <c r="E8" s="79"/>
      <c r="F8" s="79"/>
      <c r="G8" s="79"/>
      <c r="H8" s="79"/>
      <c r="I8" s="79"/>
      <c r="J8" s="79"/>
      <c r="K8" s="79"/>
      <c r="L8" s="79"/>
      <c r="M8" s="76"/>
    </row>
    <row r="9" spans="1:15" x14ac:dyDescent="0.2">
      <c r="A9" s="72"/>
      <c r="B9" s="76"/>
      <c r="D9" s="75"/>
      <c r="E9" s="76"/>
      <c r="F9" s="76"/>
      <c r="G9" s="76"/>
      <c r="H9" s="76"/>
      <c r="I9" s="76"/>
      <c r="J9" s="76"/>
      <c r="K9" s="76"/>
      <c r="L9" s="76"/>
      <c r="M9" s="76"/>
    </row>
    <row r="10" spans="1:15" x14ac:dyDescent="0.2">
      <c r="A10" s="81" t="s">
        <v>59</v>
      </c>
      <c r="B10" s="81"/>
      <c r="C10" s="81"/>
      <c r="D10" s="75"/>
      <c r="E10" s="76"/>
      <c r="F10" s="76"/>
      <c r="G10" s="76"/>
      <c r="H10" s="76"/>
      <c r="I10" s="76"/>
      <c r="J10" s="76"/>
      <c r="K10" s="76"/>
      <c r="L10" s="73" t="s">
        <v>60</v>
      </c>
      <c r="M10" s="82"/>
      <c r="N10" s="83" t="s">
        <v>61</v>
      </c>
    </row>
    <row r="11" spans="1:15" x14ac:dyDescent="0.2">
      <c r="A11" s="64"/>
      <c r="B11" s="84"/>
      <c r="C11" s="84"/>
      <c r="D11" s="84"/>
      <c r="E11" s="84"/>
      <c r="F11" s="85"/>
      <c r="G11" s="85"/>
      <c r="H11" s="85"/>
      <c r="I11" s="86"/>
      <c r="J11" s="86"/>
      <c r="K11" s="87"/>
      <c r="L11" s="138"/>
      <c r="M11" s="138"/>
      <c r="N11" s="138"/>
      <c r="O11" s="138"/>
    </row>
    <row r="12" spans="1:15" ht="11.25" customHeight="1" x14ac:dyDescent="0.2">
      <c r="A12" s="148"/>
      <c r="B12" s="140" t="s">
        <v>63</v>
      </c>
      <c r="C12" s="141" t="s">
        <v>64</v>
      </c>
      <c r="D12" s="142" t="s">
        <v>65</v>
      </c>
      <c r="E12" s="143" t="s">
        <v>66</v>
      </c>
      <c r="F12" s="143"/>
      <c r="G12" s="143"/>
      <c r="H12" s="143"/>
      <c r="I12" s="143"/>
      <c r="J12" s="143"/>
      <c r="K12" s="143" t="s">
        <v>67</v>
      </c>
      <c r="L12" s="143"/>
      <c r="M12" s="143"/>
      <c r="N12" s="143"/>
      <c r="O12" s="143"/>
    </row>
    <row r="13" spans="1:15" ht="40.15" customHeight="1" x14ac:dyDescent="0.2">
      <c r="A13" s="148"/>
      <c r="B13" s="140"/>
      <c r="C13" s="141"/>
      <c r="D13" s="141"/>
      <c r="E13" s="90" t="s">
        <v>68</v>
      </c>
      <c r="F13" s="90" t="s">
        <v>69</v>
      </c>
      <c r="G13" s="90" t="s">
        <v>70</v>
      </c>
      <c r="H13" s="90" t="s">
        <v>27</v>
      </c>
      <c r="I13" s="90" t="s">
        <v>71</v>
      </c>
      <c r="J13" s="90" t="s">
        <v>72</v>
      </c>
      <c r="K13" s="90" t="s">
        <v>73</v>
      </c>
      <c r="L13" s="90" t="s">
        <v>70</v>
      </c>
      <c r="M13" s="90" t="s">
        <v>74</v>
      </c>
      <c r="N13" s="90" t="s">
        <v>28</v>
      </c>
      <c r="O13" s="90" t="s">
        <v>75</v>
      </c>
    </row>
    <row r="14" spans="1:15" ht="12" customHeight="1" x14ac:dyDescent="0.2">
      <c r="A14" s="88"/>
      <c r="B14" s="91"/>
      <c r="C14" s="88"/>
      <c r="D14" s="89"/>
      <c r="E14" s="92"/>
      <c r="F14" s="92"/>
      <c r="G14" s="92"/>
      <c r="H14" s="92"/>
      <c r="I14" s="92"/>
      <c r="J14" s="92"/>
      <c r="K14" s="92"/>
      <c r="L14" s="92"/>
      <c r="M14" s="92"/>
      <c r="N14" s="92"/>
      <c r="O14" s="92"/>
    </row>
    <row r="15" spans="1:15" ht="19.5" x14ac:dyDescent="0.2">
      <c r="A15" s="88">
        <v>1</v>
      </c>
      <c r="B15" s="93" t="s">
        <v>345</v>
      </c>
      <c r="C15" s="88" t="s">
        <v>247</v>
      </c>
      <c r="D15" s="94">
        <v>151.19999999999999</v>
      </c>
      <c r="E15" s="95"/>
      <c r="F15" s="95"/>
      <c r="G15" s="95"/>
      <c r="H15" s="95"/>
      <c r="I15" s="95"/>
      <c r="J15" s="94">
        <f t="shared" ref="J15:J28" si="0">I15+H15+G15</f>
        <v>0</v>
      </c>
      <c r="K15" s="96">
        <f t="shared" ref="K15:K28" si="1">ROUND(D15*E15,2)</f>
        <v>0</v>
      </c>
      <c r="L15" s="94">
        <f t="shared" ref="L15:L28" si="2">ROUND(D15*G15,2)</f>
        <v>0</v>
      </c>
      <c r="M15" s="94">
        <f t="shared" ref="M15:M28" si="3">ROUND(D15*H15,2)</f>
        <v>0</v>
      </c>
      <c r="N15" s="94">
        <f t="shared" ref="N15:N28" si="4">ROUND(D15*I15,2)</f>
        <v>0</v>
      </c>
      <c r="O15" s="97">
        <f t="shared" ref="O15:O28" si="5">L15+M15+N15</f>
        <v>0</v>
      </c>
    </row>
    <row r="16" spans="1:15" x14ac:dyDescent="0.2">
      <c r="A16" s="88"/>
      <c r="B16" s="118" t="s">
        <v>346</v>
      </c>
      <c r="C16" s="88" t="s">
        <v>111</v>
      </c>
      <c r="D16" s="94">
        <v>5.3</v>
      </c>
      <c r="E16" s="95"/>
      <c r="F16" s="95"/>
      <c r="G16" s="95"/>
      <c r="H16" s="95"/>
      <c r="I16" s="95"/>
      <c r="J16" s="94">
        <f t="shared" si="0"/>
        <v>0</v>
      </c>
      <c r="K16" s="96">
        <f t="shared" si="1"/>
        <v>0</v>
      </c>
      <c r="L16" s="94">
        <f t="shared" si="2"/>
        <v>0</v>
      </c>
      <c r="M16" s="94">
        <f t="shared" si="3"/>
        <v>0</v>
      </c>
      <c r="N16" s="94">
        <f t="shared" si="4"/>
        <v>0</v>
      </c>
      <c r="O16" s="97">
        <f t="shared" si="5"/>
        <v>0</v>
      </c>
    </row>
    <row r="17" spans="1:256" x14ac:dyDescent="0.2">
      <c r="A17" s="88"/>
      <c r="B17" s="118" t="s">
        <v>347</v>
      </c>
      <c r="C17" s="88" t="s">
        <v>247</v>
      </c>
      <c r="D17" s="94">
        <v>151.19999999999999</v>
      </c>
      <c r="E17" s="95"/>
      <c r="F17" s="95"/>
      <c r="G17" s="95"/>
      <c r="H17" s="95"/>
      <c r="I17" s="95"/>
      <c r="J17" s="94">
        <f t="shared" si="0"/>
        <v>0</v>
      </c>
      <c r="K17" s="96">
        <f t="shared" si="1"/>
        <v>0</v>
      </c>
      <c r="L17" s="94">
        <f t="shared" si="2"/>
        <v>0</v>
      </c>
      <c r="M17" s="94">
        <f t="shared" si="3"/>
        <v>0</v>
      </c>
      <c r="N17" s="94">
        <f t="shared" si="4"/>
        <v>0</v>
      </c>
      <c r="O17" s="97">
        <f t="shared" si="5"/>
        <v>0</v>
      </c>
    </row>
    <row r="18" spans="1:256" x14ac:dyDescent="0.2">
      <c r="A18" s="88"/>
      <c r="B18" s="118" t="s">
        <v>348</v>
      </c>
      <c r="C18" s="88" t="s">
        <v>111</v>
      </c>
      <c r="D18" s="94">
        <v>6.35</v>
      </c>
      <c r="E18" s="95"/>
      <c r="F18" s="95"/>
      <c r="G18" s="95"/>
      <c r="H18" s="95"/>
      <c r="I18" s="95"/>
      <c r="J18" s="94">
        <f t="shared" si="0"/>
        <v>0</v>
      </c>
      <c r="K18" s="96">
        <f t="shared" si="1"/>
        <v>0</v>
      </c>
      <c r="L18" s="94">
        <f t="shared" si="2"/>
        <v>0</v>
      </c>
      <c r="M18" s="94">
        <f t="shared" si="3"/>
        <v>0</v>
      </c>
      <c r="N18" s="94">
        <f t="shared" si="4"/>
        <v>0</v>
      </c>
      <c r="O18" s="97">
        <f t="shared" si="5"/>
        <v>0</v>
      </c>
    </row>
    <row r="19" spans="1:256" ht="29.25" x14ac:dyDescent="0.2">
      <c r="A19" s="88">
        <v>2</v>
      </c>
      <c r="B19" s="93" t="s">
        <v>349</v>
      </c>
      <c r="C19" s="88" t="s">
        <v>89</v>
      </c>
      <c r="D19" s="94">
        <v>400</v>
      </c>
      <c r="E19" s="95"/>
      <c r="F19" s="95"/>
      <c r="G19" s="95"/>
      <c r="H19" s="95"/>
      <c r="I19" s="95"/>
      <c r="J19" s="94">
        <f t="shared" si="0"/>
        <v>0</v>
      </c>
      <c r="K19" s="96">
        <f t="shared" si="1"/>
        <v>0</v>
      </c>
      <c r="L19" s="94">
        <f t="shared" si="2"/>
        <v>0</v>
      </c>
      <c r="M19" s="94">
        <f t="shared" si="3"/>
        <v>0</v>
      </c>
      <c r="N19" s="94">
        <f t="shared" si="4"/>
        <v>0</v>
      </c>
      <c r="O19" s="97">
        <f t="shared" si="5"/>
        <v>0</v>
      </c>
    </row>
    <row r="20" spans="1:256" x14ac:dyDescent="0.2">
      <c r="A20" s="88"/>
      <c r="B20" s="118" t="s">
        <v>350</v>
      </c>
      <c r="C20" s="88" t="s">
        <v>111</v>
      </c>
      <c r="D20" s="94">
        <v>60</v>
      </c>
      <c r="E20" s="95"/>
      <c r="F20" s="95"/>
      <c r="G20" s="95"/>
      <c r="H20" s="95"/>
      <c r="I20" s="95"/>
      <c r="J20" s="94">
        <f t="shared" si="0"/>
        <v>0</v>
      </c>
      <c r="K20" s="96">
        <f t="shared" si="1"/>
        <v>0</v>
      </c>
      <c r="L20" s="94">
        <f t="shared" si="2"/>
        <v>0</v>
      </c>
      <c r="M20" s="94">
        <f t="shared" si="3"/>
        <v>0</v>
      </c>
      <c r="N20" s="94">
        <f t="shared" si="4"/>
        <v>0</v>
      </c>
      <c r="O20" s="97">
        <f t="shared" si="5"/>
        <v>0</v>
      </c>
    </row>
    <row r="21" spans="1:256" x14ac:dyDescent="0.2">
      <c r="A21" s="88"/>
      <c r="B21" s="118" t="s">
        <v>351</v>
      </c>
      <c r="C21" s="88" t="s">
        <v>89</v>
      </c>
      <c r="D21" s="94">
        <v>400</v>
      </c>
      <c r="E21" s="95"/>
      <c r="F21" s="95"/>
      <c r="G21" s="95"/>
      <c r="H21" s="95"/>
      <c r="I21" s="95"/>
      <c r="J21" s="94">
        <f t="shared" si="0"/>
        <v>0</v>
      </c>
      <c r="K21" s="96">
        <f t="shared" si="1"/>
        <v>0</v>
      </c>
      <c r="L21" s="94">
        <f t="shared" si="2"/>
        <v>0</v>
      </c>
      <c r="M21" s="94">
        <f t="shared" si="3"/>
        <v>0</v>
      </c>
      <c r="N21" s="94">
        <f t="shared" si="4"/>
        <v>0</v>
      </c>
      <c r="O21" s="97">
        <f t="shared" si="5"/>
        <v>0</v>
      </c>
    </row>
    <row r="22" spans="1:256" s="116" customFormat="1" ht="29.25" x14ac:dyDescent="0.2">
      <c r="A22" s="110">
        <v>3</v>
      </c>
      <c r="B22" s="111" t="s">
        <v>352</v>
      </c>
      <c r="C22" s="110" t="s">
        <v>89</v>
      </c>
      <c r="D22" s="112">
        <v>10</v>
      </c>
      <c r="E22" s="113"/>
      <c r="F22" s="113"/>
      <c r="G22" s="113"/>
      <c r="H22" s="113"/>
      <c r="I22" s="113"/>
      <c r="J22" s="112">
        <f t="shared" si="0"/>
        <v>0</v>
      </c>
      <c r="K22" s="114">
        <f t="shared" si="1"/>
        <v>0</v>
      </c>
      <c r="L22" s="112">
        <f t="shared" si="2"/>
        <v>0</v>
      </c>
      <c r="M22" s="112">
        <f t="shared" si="3"/>
        <v>0</v>
      </c>
      <c r="N22" s="112">
        <f t="shared" si="4"/>
        <v>0</v>
      </c>
      <c r="O22" s="115">
        <f t="shared" si="5"/>
        <v>0</v>
      </c>
      <c r="IP22" s="117"/>
      <c r="IQ22" s="117"/>
      <c r="IR22" s="117"/>
      <c r="IS22" s="117"/>
      <c r="IT22" s="117"/>
      <c r="IU22" s="117"/>
      <c r="IV22" s="117"/>
    </row>
    <row r="23" spans="1:256" s="116" customFormat="1" x14ac:dyDescent="0.2">
      <c r="A23" s="110"/>
      <c r="B23" s="119" t="s">
        <v>353</v>
      </c>
      <c r="C23" s="110" t="s">
        <v>89</v>
      </c>
      <c r="D23" s="112">
        <v>10</v>
      </c>
      <c r="E23" s="113"/>
      <c r="F23" s="113"/>
      <c r="G23" s="113"/>
      <c r="H23" s="113"/>
      <c r="I23" s="113"/>
      <c r="J23" s="112">
        <f t="shared" si="0"/>
        <v>0</v>
      </c>
      <c r="K23" s="114">
        <f t="shared" si="1"/>
        <v>0</v>
      </c>
      <c r="L23" s="112">
        <f t="shared" si="2"/>
        <v>0</v>
      </c>
      <c r="M23" s="112">
        <f t="shared" si="3"/>
        <v>0</v>
      </c>
      <c r="N23" s="112">
        <f t="shared" si="4"/>
        <v>0</v>
      </c>
      <c r="O23" s="115">
        <f t="shared" si="5"/>
        <v>0</v>
      </c>
      <c r="IP23" s="117"/>
      <c r="IQ23" s="117"/>
      <c r="IR23" s="117"/>
      <c r="IS23" s="117"/>
      <c r="IT23" s="117"/>
      <c r="IU23" s="117"/>
      <c r="IV23" s="117"/>
    </row>
    <row r="24" spans="1:256" s="116" customFormat="1" ht="19.5" x14ac:dyDescent="0.2">
      <c r="A24" s="110"/>
      <c r="B24" s="119" t="s">
        <v>354</v>
      </c>
      <c r="C24" s="110" t="s">
        <v>89</v>
      </c>
      <c r="D24" s="112">
        <v>10</v>
      </c>
      <c r="E24" s="113"/>
      <c r="F24" s="113"/>
      <c r="G24" s="113"/>
      <c r="H24" s="113"/>
      <c r="I24" s="113"/>
      <c r="J24" s="112">
        <f t="shared" si="0"/>
        <v>0</v>
      </c>
      <c r="K24" s="114">
        <f t="shared" si="1"/>
        <v>0</v>
      </c>
      <c r="L24" s="112">
        <f t="shared" si="2"/>
        <v>0</v>
      </c>
      <c r="M24" s="112">
        <f t="shared" si="3"/>
        <v>0</v>
      </c>
      <c r="N24" s="112">
        <f t="shared" si="4"/>
        <v>0</v>
      </c>
      <c r="O24" s="115">
        <f t="shared" si="5"/>
        <v>0</v>
      </c>
      <c r="IP24" s="117"/>
      <c r="IQ24" s="117"/>
      <c r="IR24" s="117"/>
      <c r="IS24" s="117"/>
      <c r="IT24" s="117"/>
      <c r="IU24" s="117"/>
      <c r="IV24" s="117"/>
    </row>
    <row r="25" spans="1:256" s="116" customFormat="1" x14ac:dyDescent="0.2">
      <c r="A25" s="110"/>
      <c r="B25" s="119" t="s">
        <v>355</v>
      </c>
      <c r="C25" s="110" t="s">
        <v>111</v>
      </c>
      <c r="D25" s="112">
        <v>0.3</v>
      </c>
      <c r="E25" s="113"/>
      <c r="F25" s="113"/>
      <c r="G25" s="113"/>
      <c r="H25" s="113"/>
      <c r="I25" s="113"/>
      <c r="J25" s="112">
        <f t="shared" si="0"/>
        <v>0</v>
      </c>
      <c r="K25" s="114">
        <f t="shared" si="1"/>
        <v>0</v>
      </c>
      <c r="L25" s="112">
        <f t="shared" si="2"/>
        <v>0</v>
      </c>
      <c r="M25" s="112">
        <f t="shared" si="3"/>
        <v>0</v>
      </c>
      <c r="N25" s="112">
        <f t="shared" si="4"/>
        <v>0</v>
      </c>
      <c r="O25" s="115">
        <f t="shared" si="5"/>
        <v>0</v>
      </c>
      <c r="IP25" s="117"/>
      <c r="IQ25" s="117"/>
      <c r="IR25" s="117"/>
      <c r="IS25" s="117"/>
      <c r="IT25" s="117"/>
      <c r="IU25" s="117"/>
      <c r="IV25" s="117"/>
    </row>
    <row r="26" spans="1:256" s="116" customFormat="1" x14ac:dyDescent="0.2">
      <c r="A26" s="110"/>
      <c r="B26" s="119" t="s">
        <v>356</v>
      </c>
      <c r="C26" s="110" t="s">
        <v>111</v>
      </c>
      <c r="D26" s="112">
        <v>1</v>
      </c>
      <c r="E26" s="113"/>
      <c r="F26" s="113"/>
      <c r="G26" s="113"/>
      <c r="H26" s="113"/>
      <c r="I26" s="113"/>
      <c r="J26" s="112">
        <f t="shared" si="0"/>
        <v>0</v>
      </c>
      <c r="K26" s="114">
        <f t="shared" si="1"/>
        <v>0</v>
      </c>
      <c r="L26" s="112">
        <f t="shared" si="2"/>
        <v>0</v>
      </c>
      <c r="M26" s="112">
        <f t="shared" si="3"/>
        <v>0</v>
      </c>
      <c r="N26" s="112">
        <f t="shared" si="4"/>
        <v>0</v>
      </c>
      <c r="O26" s="115">
        <f t="shared" si="5"/>
        <v>0</v>
      </c>
      <c r="IP26" s="117"/>
      <c r="IQ26" s="117"/>
      <c r="IR26" s="117"/>
      <c r="IS26" s="117"/>
      <c r="IT26" s="117"/>
      <c r="IU26" s="117"/>
      <c r="IV26" s="117"/>
    </row>
    <row r="27" spans="1:256" s="116" customFormat="1" x14ac:dyDescent="0.2">
      <c r="A27" s="110"/>
      <c r="B27" s="119" t="s">
        <v>357</v>
      </c>
      <c r="C27" s="110" t="s">
        <v>111</v>
      </c>
      <c r="D27" s="112">
        <v>1.5</v>
      </c>
      <c r="E27" s="113"/>
      <c r="F27" s="113"/>
      <c r="G27" s="113"/>
      <c r="H27" s="113"/>
      <c r="I27" s="113"/>
      <c r="J27" s="112">
        <f t="shared" si="0"/>
        <v>0</v>
      </c>
      <c r="K27" s="114">
        <f t="shared" si="1"/>
        <v>0</v>
      </c>
      <c r="L27" s="112">
        <f t="shared" si="2"/>
        <v>0</v>
      </c>
      <c r="M27" s="112">
        <f t="shared" si="3"/>
        <v>0</v>
      </c>
      <c r="N27" s="112">
        <f t="shared" si="4"/>
        <v>0</v>
      </c>
      <c r="O27" s="115">
        <f t="shared" si="5"/>
        <v>0</v>
      </c>
      <c r="IP27" s="117"/>
      <c r="IQ27" s="117"/>
      <c r="IR27" s="117"/>
      <c r="IS27" s="117"/>
      <c r="IT27" s="117"/>
      <c r="IU27" s="117"/>
      <c r="IV27" s="117"/>
    </row>
    <row r="28" spans="1:256" s="116" customFormat="1" ht="29.25" x14ac:dyDescent="0.2">
      <c r="A28" s="110"/>
      <c r="B28" s="119" t="s">
        <v>358</v>
      </c>
      <c r="C28" s="110" t="s">
        <v>247</v>
      </c>
      <c r="D28" s="112">
        <v>20</v>
      </c>
      <c r="E28" s="113"/>
      <c r="F28" s="113"/>
      <c r="G28" s="113"/>
      <c r="H28" s="113"/>
      <c r="I28" s="113"/>
      <c r="J28" s="112">
        <f t="shared" si="0"/>
        <v>0</v>
      </c>
      <c r="K28" s="114">
        <f t="shared" si="1"/>
        <v>0</v>
      </c>
      <c r="L28" s="112">
        <f t="shared" si="2"/>
        <v>0</v>
      </c>
      <c r="M28" s="112">
        <f t="shared" si="3"/>
        <v>0</v>
      </c>
      <c r="N28" s="112">
        <f t="shared" si="4"/>
        <v>0</v>
      </c>
      <c r="O28" s="115">
        <f t="shared" si="5"/>
        <v>0</v>
      </c>
      <c r="IP28" s="117"/>
      <c r="IQ28" s="117"/>
      <c r="IR28" s="117"/>
      <c r="IS28" s="117"/>
      <c r="IT28" s="117"/>
      <c r="IU28" s="117"/>
      <c r="IV28" s="117"/>
    </row>
    <row r="29" spans="1:256" ht="14.65" customHeight="1" x14ac:dyDescent="0.2">
      <c r="A29" s="84"/>
      <c r="B29" s="144" t="s">
        <v>97</v>
      </c>
      <c r="C29" s="144"/>
      <c r="D29" s="144"/>
      <c r="E29" s="98"/>
      <c r="F29" s="99"/>
      <c r="G29" s="100"/>
      <c r="H29" s="101"/>
      <c r="I29" s="101"/>
      <c r="J29" s="101"/>
      <c r="K29" s="102">
        <v>0</v>
      </c>
      <c r="L29" s="103">
        <v>0</v>
      </c>
      <c r="M29" s="103">
        <v>0</v>
      </c>
      <c r="N29" s="103">
        <v>0</v>
      </c>
      <c r="O29" s="104">
        <v>0</v>
      </c>
      <c r="IN29"/>
      <c r="IO29"/>
    </row>
    <row r="30" spans="1:256" ht="14.65" customHeight="1" x14ac:dyDescent="0.2">
      <c r="B30" s="144" t="s">
        <v>98</v>
      </c>
      <c r="C30" s="144"/>
      <c r="D30" s="144"/>
      <c r="E30" s="70" t="s">
        <v>99</v>
      </c>
      <c r="F30" s="70" t="s">
        <v>100</v>
      </c>
      <c r="K30" s="105"/>
      <c r="L30" s="105"/>
      <c r="M30" s="105"/>
      <c r="N30" s="105"/>
      <c r="O30" s="105"/>
      <c r="IN30"/>
      <c r="IO30"/>
    </row>
    <row r="31" spans="1:256" ht="14.65" customHeight="1" x14ac:dyDescent="0.2">
      <c r="B31" s="145" t="s">
        <v>101</v>
      </c>
      <c r="C31" s="145"/>
      <c r="D31" s="145"/>
      <c r="K31" s="105"/>
      <c r="L31" s="105"/>
      <c r="M31" s="105"/>
      <c r="N31" s="105"/>
      <c r="O31" s="105"/>
      <c r="IN31"/>
      <c r="IO31"/>
    </row>
    <row r="32" spans="1:256" x14ac:dyDescent="0.2">
      <c r="B32" s="106"/>
      <c r="D32" s="83"/>
    </row>
    <row r="33" spans="2:6" x14ac:dyDescent="0.2">
      <c r="B33" s="23" t="s">
        <v>10</v>
      </c>
      <c r="C33" s="107">
        <f>'BUVNIECIBAS KOPTAME'!C31</f>
        <v>0</v>
      </c>
      <c r="D33" s="24"/>
      <c r="E33" s="66"/>
      <c r="F33" s="83"/>
    </row>
    <row r="34" spans="2:6" x14ac:dyDescent="0.2">
      <c r="B34" s="25" t="s">
        <v>11</v>
      </c>
      <c r="C34" s="69"/>
      <c r="E34" s="66"/>
    </row>
    <row r="35" spans="2:6" x14ac:dyDescent="0.2">
      <c r="B35" s="25"/>
      <c r="C35" s="69"/>
      <c r="E35" s="66"/>
    </row>
    <row r="36" spans="2:6" x14ac:dyDescent="0.2">
      <c r="B36" s="23" t="s">
        <v>12</v>
      </c>
      <c r="C36" s="81"/>
      <c r="E36" s="66"/>
      <c r="F36" s="83"/>
    </row>
    <row r="37" spans="2:6" x14ac:dyDescent="0.2">
      <c r="B37" s="26" t="s">
        <v>13</v>
      </c>
      <c r="C37" s="69"/>
      <c r="E37" s="66"/>
    </row>
    <row r="38" spans="2:6" x14ac:dyDescent="0.2">
      <c r="B38" s="28"/>
      <c r="C38" s="29"/>
      <c r="D38" s="29"/>
      <c r="E38" s="29"/>
    </row>
    <row r="39" spans="2:6" x14ac:dyDescent="0.2">
      <c r="B39" s="28"/>
      <c r="C39" s="29"/>
      <c r="D39" s="29"/>
      <c r="E39" s="29"/>
    </row>
    <row r="40" spans="2:6" x14ac:dyDescent="0.2">
      <c r="B40" s="73"/>
      <c r="C40" s="66"/>
      <c r="D40" s="66"/>
      <c r="E40" s="29"/>
    </row>
    <row r="41" spans="2:6" x14ac:dyDescent="0.2">
      <c r="B41" s="74" t="e">
        <f>#REF!</f>
        <v>#REF!</v>
      </c>
      <c r="C41" s="29"/>
      <c r="D41" s="29"/>
      <c r="E41" s="29"/>
    </row>
  </sheetData>
  <sheetProtection selectLockedCells="1" selectUnlockedCells="1"/>
  <autoFilter ref="A14:O29"/>
  <mergeCells count="10">
    <mergeCell ref="B29:D29"/>
    <mergeCell ref="B30:D30"/>
    <mergeCell ref="B31:D31"/>
    <mergeCell ref="L11:O11"/>
    <mergeCell ref="A12:A13"/>
    <mergeCell ref="B12:B13"/>
    <mergeCell ref="C12:C13"/>
    <mergeCell ref="D12:D13"/>
    <mergeCell ref="E12:J12"/>
    <mergeCell ref="K12:O12"/>
  </mergeCells>
  <printOptions horizontalCentered="1"/>
  <pageMargins left="7.8472222222222221E-2" right="7.8472222222222221E-2" top="0.78749999999999998" bottom="0.43333333333333335" header="0.51180555555555551" footer="0"/>
  <pageSetup paperSize="9" scale="90" firstPageNumber="0" orientation="landscape" horizontalDpi="300" verticalDpi="300"/>
  <headerFooter alignWithMargins="0">
    <oddFooter>&amp;C&amp;7Lapa &amp;P no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sheetPr>
  <dimension ref="A1:IV52"/>
  <sheetViews>
    <sheetView showZeros="0" zoomScale="130" zoomScaleNormal="130" workbookViewId="0">
      <selection activeCell="K12" sqref="K12"/>
    </sheetView>
  </sheetViews>
  <sheetFormatPr defaultRowHeight="9.75" x14ac:dyDescent="0.2"/>
  <cols>
    <col min="1" max="1" width="5.140625" style="75" customWidth="1"/>
    <col min="2" max="2" width="36.7109375" style="68" customWidth="1"/>
    <col min="3" max="3" width="8.85546875" style="75" customWidth="1"/>
    <col min="4" max="4" width="8.85546875" style="70" customWidth="1"/>
    <col min="5" max="5" width="5.7109375" style="70" customWidth="1"/>
    <col min="6" max="6" width="8.42578125" style="70" customWidth="1"/>
    <col min="7" max="7" width="7.85546875" style="70" customWidth="1"/>
    <col min="8" max="8" width="10.42578125" style="70" customWidth="1"/>
    <col min="9" max="15" width="8.7109375" style="70" customWidth="1"/>
    <col min="16" max="16" width="10.85546875" style="68" customWidth="1"/>
    <col min="17" max="16384" width="9.140625" style="68"/>
  </cols>
  <sheetData>
    <row r="1" spans="1:15" x14ac:dyDescent="0.2">
      <c r="B1" s="76" t="s">
        <v>359</v>
      </c>
      <c r="D1" s="75"/>
      <c r="E1" s="76"/>
      <c r="F1" s="76"/>
      <c r="G1" s="76"/>
      <c r="H1" s="76"/>
      <c r="I1" s="76"/>
      <c r="J1" s="76"/>
      <c r="K1" s="76"/>
      <c r="L1" s="76"/>
      <c r="M1" s="76"/>
    </row>
    <row r="2" spans="1:15" x14ac:dyDescent="0.2">
      <c r="B2" s="76" t="str">
        <f>KOPSAVILKUMS_1!C23</f>
        <v>Zibens aizsardzība</v>
      </c>
      <c r="D2" s="75"/>
      <c r="E2" s="76"/>
      <c r="F2" s="76"/>
      <c r="G2" s="76"/>
      <c r="H2" s="76"/>
      <c r="I2" s="76"/>
      <c r="J2" s="76"/>
      <c r="K2" s="76"/>
      <c r="L2" s="76"/>
      <c r="M2" s="76"/>
    </row>
    <row r="3" spans="1:15" x14ac:dyDescent="0.2">
      <c r="B3" s="76"/>
    </row>
    <row r="4" spans="1:15" x14ac:dyDescent="0.2">
      <c r="A4" s="77"/>
      <c r="B4" s="77"/>
      <c r="C4" s="78"/>
      <c r="D4" s="78"/>
      <c r="E4" s="77"/>
      <c r="F4" s="77"/>
      <c r="G4" s="77"/>
      <c r="H4" s="77"/>
      <c r="I4" s="77"/>
      <c r="J4" s="77"/>
      <c r="K4" s="77"/>
      <c r="L4" s="77"/>
      <c r="M4" s="76"/>
    </row>
    <row r="5" spans="1:15" x14ac:dyDescent="0.2">
      <c r="A5" s="77" t="str">
        <f>KOPSAVILKUMS_1!A6</f>
        <v>Objekta nosaukums</v>
      </c>
      <c r="B5" s="77"/>
      <c r="C5" s="77" t="str">
        <f>KOPSAVILKUMS_1!C6</f>
        <v>DAUDZDZĪVOKĻU DZĪVOJAMĀS ĒKAS ATJAUNOŠANA ENERGOEFEKTIVITĀTES UZLABOŠANAI</v>
      </c>
      <c r="D5" s="78"/>
      <c r="E5" s="77"/>
      <c r="F5" s="77"/>
      <c r="G5" s="77"/>
      <c r="H5" s="77"/>
      <c r="I5" s="77"/>
      <c r="J5" s="77"/>
      <c r="K5" s="77"/>
      <c r="L5" s="77"/>
      <c r="M5" s="76"/>
    </row>
    <row r="6" spans="1:15" x14ac:dyDescent="0.2">
      <c r="A6" s="77" t="str">
        <f>KOPSAVILKUMS_1!A7</f>
        <v>Būves nosaukums</v>
      </c>
      <c r="B6" s="77"/>
      <c r="C6" s="77" t="str">
        <f>KOPSAVILKUMS_1!C7</f>
        <v>DAUDZDZĪVOKĻU DZĪVOJAMĀS ĒKAS ATJAUNOŠANA ENERGOEFEKTIVITĀTES UZLABOŠANAI</v>
      </c>
      <c r="D6" s="78"/>
      <c r="E6" s="77"/>
      <c r="F6" s="77"/>
      <c r="G6" s="77"/>
      <c r="H6" s="77"/>
      <c r="I6" s="77"/>
      <c r="J6" s="77"/>
      <c r="K6" s="77"/>
      <c r="L6" s="77"/>
      <c r="M6" s="76"/>
    </row>
    <row r="7" spans="1:15" x14ac:dyDescent="0.2">
      <c r="A7" s="79" t="str">
        <f>KOPSAVILKUMS_1!A8</f>
        <v>Objekta adrese</v>
      </c>
      <c r="B7" s="79"/>
      <c r="C7" s="79" t="str">
        <f>KOPSAVILKUMS_1!C8</f>
        <v>LIEPĀJĀ, DARZA IELĀ 3</v>
      </c>
      <c r="D7" s="80"/>
      <c r="E7" s="79"/>
      <c r="F7" s="79"/>
      <c r="G7" s="79"/>
      <c r="H7" s="79"/>
      <c r="I7" s="79"/>
      <c r="J7" s="79"/>
      <c r="K7" s="79"/>
      <c r="L7" s="79"/>
      <c r="M7" s="76"/>
    </row>
    <row r="8" spans="1:15" x14ac:dyDescent="0.2">
      <c r="A8" s="79" t="str">
        <f>KOPSAVILKUMS_1!A9</f>
        <v>Pasūtījuma Nr.</v>
      </c>
      <c r="B8" s="79"/>
      <c r="C8" s="79">
        <f>KOPSAVILKUMS_1!C9</f>
        <v>0</v>
      </c>
      <c r="D8" s="80"/>
      <c r="E8" s="79"/>
      <c r="F8" s="79"/>
      <c r="G8" s="79"/>
      <c r="H8" s="79"/>
      <c r="I8" s="79"/>
      <c r="J8" s="79"/>
      <c r="K8" s="79"/>
      <c r="L8" s="79"/>
      <c r="M8" s="76"/>
    </row>
    <row r="9" spans="1:15" x14ac:dyDescent="0.2">
      <c r="A9" s="72"/>
      <c r="B9" s="76"/>
      <c r="D9" s="75"/>
      <c r="E9" s="76"/>
      <c r="F9" s="76"/>
      <c r="G9" s="76"/>
      <c r="H9" s="76"/>
      <c r="I9" s="76"/>
      <c r="J9" s="76"/>
      <c r="K9" s="76"/>
      <c r="L9" s="76"/>
      <c r="M9" s="76"/>
    </row>
    <row r="10" spans="1:15" x14ac:dyDescent="0.2">
      <c r="A10" s="81" t="s">
        <v>103</v>
      </c>
      <c r="B10" s="81"/>
      <c r="C10" s="81"/>
      <c r="D10" s="75"/>
      <c r="E10" s="76"/>
      <c r="F10" s="76"/>
      <c r="G10" s="76"/>
      <c r="H10" s="76"/>
      <c r="I10" s="76"/>
      <c r="J10" s="76"/>
      <c r="K10" s="76"/>
      <c r="L10" s="73" t="s">
        <v>60</v>
      </c>
      <c r="M10" s="82">
        <f>O39</f>
        <v>0</v>
      </c>
      <c r="N10" s="83" t="s">
        <v>61</v>
      </c>
    </row>
    <row r="11" spans="1:15" x14ac:dyDescent="0.2">
      <c r="A11" s="64"/>
      <c r="B11" s="84"/>
      <c r="C11" s="84"/>
      <c r="D11" s="84"/>
      <c r="E11" s="84"/>
      <c r="F11" s="85"/>
      <c r="G11" s="85"/>
      <c r="H11" s="85"/>
      <c r="I11" s="86"/>
      <c r="J11" s="86"/>
      <c r="K11" s="87"/>
      <c r="L11" s="138"/>
      <c r="M11" s="138"/>
      <c r="N11" s="138"/>
      <c r="O11" s="138"/>
    </row>
    <row r="12" spans="1:15" ht="11.25" customHeight="1" x14ac:dyDescent="0.2">
      <c r="A12" s="146" t="s">
        <v>62</v>
      </c>
      <c r="B12" s="140" t="s">
        <v>63</v>
      </c>
      <c r="C12" s="141" t="s">
        <v>64</v>
      </c>
      <c r="D12" s="142" t="s">
        <v>65</v>
      </c>
      <c r="E12" s="143" t="s">
        <v>66</v>
      </c>
      <c r="F12" s="143"/>
      <c r="G12" s="143"/>
      <c r="H12" s="143"/>
      <c r="I12" s="143"/>
      <c r="J12" s="143"/>
      <c r="K12" s="143" t="s">
        <v>67</v>
      </c>
      <c r="L12" s="143"/>
      <c r="M12" s="143"/>
      <c r="N12" s="143"/>
      <c r="O12" s="143"/>
    </row>
    <row r="13" spans="1:15" ht="42.4" customHeight="1" x14ac:dyDescent="0.2">
      <c r="A13" s="146"/>
      <c r="B13" s="140"/>
      <c r="C13" s="141"/>
      <c r="D13" s="141"/>
      <c r="E13" s="90" t="s">
        <v>68</v>
      </c>
      <c r="F13" s="90" t="s">
        <v>69</v>
      </c>
      <c r="G13" s="90" t="s">
        <v>70</v>
      </c>
      <c r="H13" s="90" t="s">
        <v>27</v>
      </c>
      <c r="I13" s="90" t="s">
        <v>71</v>
      </c>
      <c r="J13" s="90" t="s">
        <v>72</v>
      </c>
      <c r="K13" s="90" t="s">
        <v>73</v>
      </c>
      <c r="L13" s="90" t="s">
        <v>70</v>
      </c>
      <c r="M13" s="90" t="s">
        <v>74</v>
      </c>
      <c r="N13" s="90" t="s">
        <v>28</v>
      </c>
      <c r="O13" s="90" t="s">
        <v>75</v>
      </c>
    </row>
    <row r="14" spans="1:15" ht="12" customHeight="1" x14ac:dyDescent="0.2">
      <c r="A14" s="88"/>
      <c r="B14" s="91"/>
      <c r="C14" s="88"/>
      <c r="D14" s="89"/>
      <c r="E14" s="92"/>
      <c r="F14" s="92"/>
      <c r="G14" s="92"/>
      <c r="H14" s="92"/>
      <c r="I14" s="92"/>
      <c r="J14" s="92"/>
      <c r="K14" s="92"/>
      <c r="L14" s="92"/>
      <c r="M14" s="92"/>
      <c r="N14" s="92"/>
      <c r="O14" s="92"/>
    </row>
    <row r="15" spans="1:15" ht="19.5" x14ac:dyDescent="0.2">
      <c r="A15" s="88" t="s">
        <v>360</v>
      </c>
      <c r="B15" s="93" t="s">
        <v>361</v>
      </c>
      <c r="C15" s="88" t="s">
        <v>362</v>
      </c>
      <c r="D15" s="94">
        <v>35</v>
      </c>
      <c r="E15" s="95"/>
      <c r="F15" s="95"/>
      <c r="G15" s="95"/>
      <c r="H15" s="95"/>
      <c r="I15" s="95"/>
      <c r="J15" s="94">
        <f t="shared" ref="J15:J38" si="0">I15+H15+G15</f>
        <v>0</v>
      </c>
      <c r="K15" s="96">
        <f t="shared" ref="K15:K38" si="1">ROUND(D15*E15,2)</f>
        <v>0</v>
      </c>
      <c r="L15" s="94">
        <f t="shared" ref="L15:L38" si="2">ROUND(D15*G15,2)</f>
        <v>0</v>
      </c>
      <c r="M15" s="94">
        <f t="shared" ref="M15:M38" si="3">ROUND(D15*H15,2)</f>
        <v>0</v>
      </c>
      <c r="N15" s="94">
        <f t="shared" ref="N15:N38" si="4">ROUND(D15*I15,2)</f>
        <v>0</v>
      </c>
      <c r="O15" s="97">
        <f t="shared" ref="O15:O38" si="5">L15+M15+N15</f>
        <v>0</v>
      </c>
    </row>
    <row r="16" spans="1:15" ht="19.5" x14ac:dyDescent="0.2">
      <c r="A16" s="88" t="s">
        <v>363</v>
      </c>
      <c r="B16" s="93" t="s">
        <v>364</v>
      </c>
      <c r="C16" s="88" t="s">
        <v>79</v>
      </c>
      <c r="D16" s="94">
        <v>10</v>
      </c>
      <c r="E16" s="95"/>
      <c r="F16" s="95"/>
      <c r="G16" s="95"/>
      <c r="H16" s="95"/>
      <c r="I16" s="95"/>
      <c r="J16" s="94">
        <f t="shared" si="0"/>
        <v>0</v>
      </c>
      <c r="K16" s="96">
        <f t="shared" si="1"/>
        <v>0</v>
      </c>
      <c r="L16" s="94">
        <f t="shared" si="2"/>
        <v>0</v>
      </c>
      <c r="M16" s="94">
        <f t="shared" si="3"/>
        <v>0</v>
      </c>
      <c r="N16" s="94">
        <f t="shared" si="4"/>
        <v>0</v>
      </c>
      <c r="O16" s="97">
        <f t="shared" si="5"/>
        <v>0</v>
      </c>
    </row>
    <row r="17" spans="1:15" ht="19.5" x14ac:dyDescent="0.2">
      <c r="A17" s="88">
        <v>3</v>
      </c>
      <c r="B17" s="93" t="s">
        <v>365</v>
      </c>
      <c r="C17" s="88" t="s">
        <v>79</v>
      </c>
      <c r="D17" s="94">
        <v>1</v>
      </c>
      <c r="E17" s="95"/>
      <c r="F17" s="95"/>
      <c r="G17" s="95"/>
      <c r="H17" s="95"/>
      <c r="I17" s="95"/>
      <c r="J17" s="94">
        <f t="shared" si="0"/>
        <v>0</v>
      </c>
      <c r="K17" s="96">
        <f t="shared" si="1"/>
        <v>0</v>
      </c>
      <c r="L17" s="94">
        <f t="shared" si="2"/>
        <v>0</v>
      </c>
      <c r="M17" s="94">
        <f t="shared" si="3"/>
        <v>0</v>
      </c>
      <c r="N17" s="94">
        <f t="shared" si="4"/>
        <v>0</v>
      </c>
      <c r="O17" s="97">
        <f t="shared" si="5"/>
        <v>0</v>
      </c>
    </row>
    <row r="18" spans="1:15" ht="12.75" x14ac:dyDescent="0.2">
      <c r="A18" s="88">
        <v>4</v>
      </c>
      <c r="B18" s="93" t="s">
        <v>366</v>
      </c>
      <c r="C18" s="88" t="s">
        <v>79</v>
      </c>
      <c r="D18" s="94">
        <v>1</v>
      </c>
      <c r="E18" s="95"/>
      <c r="F18" s="95"/>
      <c r="G18" s="95"/>
      <c r="H18" s="95"/>
      <c r="I18" s="95"/>
      <c r="J18" s="94">
        <f t="shared" si="0"/>
        <v>0</v>
      </c>
      <c r="K18" s="96">
        <f t="shared" si="1"/>
        <v>0</v>
      </c>
      <c r="L18" s="94">
        <f t="shared" si="2"/>
        <v>0</v>
      </c>
      <c r="M18" s="94">
        <f t="shared" si="3"/>
        <v>0</v>
      </c>
      <c r="N18" s="94">
        <f t="shared" si="4"/>
        <v>0</v>
      </c>
      <c r="O18" s="97">
        <f t="shared" si="5"/>
        <v>0</v>
      </c>
    </row>
    <row r="19" spans="1:15" ht="19.5" x14ac:dyDescent="0.2">
      <c r="A19" s="88">
        <v>5</v>
      </c>
      <c r="B19" s="93" t="s">
        <v>367</v>
      </c>
      <c r="C19" s="88" t="s">
        <v>81</v>
      </c>
      <c r="D19" s="94">
        <v>1</v>
      </c>
      <c r="E19" s="95"/>
      <c r="F19" s="95"/>
      <c r="G19" s="95"/>
      <c r="H19" s="95"/>
      <c r="I19" s="95"/>
      <c r="J19" s="94">
        <f t="shared" si="0"/>
        <v>0</v>
      </c>
      <c r="K19" s="96">
        <f t="shared" si="1"/>
        <v>0</v>
      </c>
      <c r="L19" s="94">
        <f t="shared" si="2"/>
        <v>0</v>
      </c>
      <c r="M19" s="94">
        <f t="shared" si="3"/>
        <v>0</v>
      </c>
      <c r="N19" s="94">
        <f t="shared" si="4"/>
        <v>0</v>
      </c>
      <c r="O19" s="97">
        <f t="shared" si="5"/>
        <v>0</v>
      </c>
    </row>
    <row r="20" spans="1:15" ht="19.5" x14ac:dyDescent="0.2">
      <c r="A20" s="88">
        <v>6</v>
      </c>
      <c r="B20" s="93" t="s">
        <v>368</v>
      </c>
      <c r="C20" s="88" t="s">
        <v>79</v>
      </c>
      <c r="D20" s="94">
        <v>10</v>
      </c>
      <c r="E20" s="95"/>
      <c r="F20" s="95"/>
      <c r="G20" s="95"/>
      <c r="H20" s="95"/>
      <c r="I20" s="95"/>
      <c r="J20" s="94">
        <f t="shared" si="0"/>
        <v>0</v>
      </c>
      <c r="K20" s="96">
        <f t="shared" si="1"/>
        <v>0</v>
      </c>
      <c r="L20" s="94">
        <f t="shared" si="2"/>
        <v>0</v>
      </c>
      <c r="M20" s="94">
        <f t="shared" si="3"/>
        <v>0</v>
      </c>
      <c r="N20" s="94">
        <f t="shared" si="4"/>
        <v>0</v>
      </c>
      <c r="O20" s="97">
        <f t="shared" si="5"/>
        <v>0</v>
      </c>
    </row>
    <row r="21" spans="1:15" ht="19.5" x14ac:dyDescent="0.2">
      <c r="A21" s="88">
        <v>7</v>
      </c>
      <c r="B21" s="93" t="s">
        <v>369</v>
      </c>
      <c r="C21" s="88" t="s">
        <v>79</v>
      </c>
      <c r="D21" s="94">
        <v>2</v>
      </c>
      <c r="E21" s="95"/>
      <c r="F21" s="95"/>
      <c r="G21" s="95"/>
      <c r="H21" s="95"/>
      <c r="I21" s="95"/>
      <c r="J21" s="94">
        <f t="shared" si="0"/>
        <v>0</v>
      </c>
      <c r="K21" s="96">
        <f t="shared" si="1"/>
        <v>0</v>
      </c>
      <c r="L21" s="94">
        <f t="shared" si="2"/>
        <v>0</v>
      </c>
      <c r="M21" s="94">
        <f t="shared" si="3"/>
        <v>0</v>
      </c>
      <c r="N21" s="94">
        <f t="shared" si="4"/>
        <v>0</v>
      </c>
      <c r="O21" s="97">
        <f t="shared" si="5"/>
        <v>0</v>
      </c>
    </row>
    <row r="22" spans="1:15" ht="19.5" x14ac:dyDescent="0.2">
      <c r="A22" s="88">
        <v>8</v>
      </c>
      <c r="B22" s="93" t="s">
        <v>370</v>
      </c>
      <c r="C22" s="88" t="s">
        <v>79</v>
      </c>
      <c r="D22" s="94">
        <v>2</v>
      </c>
      <c r="E22" s="95"/>
      <c r="F22" s="95"/>
      <c r="G22" s="95"/>
      <c r="H22" s="95"/>
      <c r="I22" s="95"/>
      <c r="J22" s="94">
        <f t="shared" si="0"/>
        <v>0</v>
      </c>
      <c r="K22" s="96">
        <f t="shared" si="1"/>
        <v>0</v>
      </c>
      <c r="L22" s="94">
        <f t="shared" si="2"/>
        <v>0</v>
      </c>
      <c r="M22" s="94">
        <f t="shared" si="3"/>
        <v>0</v>
      </c>
      <c r="N22" s="94">
        <f t="shared" si="4"/>
        <v>0</v>
      </c>
      <c r="O22" s="97">
        <f t="shared" si="5"/>
        <v>0</v>
      </c>
    </row>
    <row r="23" spans="1:15" ht="12.75" x14ac:dyDescent="0.2">
      <c r="A23" s="88">
        <v>9</v>
      </c>
      <c r="B23" s="93" t="s">
        <v>371</v>
      </c>
      <c r="C23" s="88" t="s">
        <v>79</v>
      </c>
      <c r="D23" s="94">
        <v>2</v>
      </c>
      <c r="E23" s="95"/>
      <c r="F23" s="95"/>
      <c r="G23" s="95"/>
      <c r="H23" s="95"/>
      <c r="I23" s="95"/>
      <c r="J23" s="94">
        <f t="shared" si="0"/>
        <v>0</v>
      </c>
      <c r="K23" s="96">
        <f t="shared" si="1"/>
        <v>0</v>
      </c>
      <c r="L23" s="94">
        <f t="shared" si="2"/>
        <v>0</v>
      </c>
      <c r="M23" s="94">
        <f t="shared" si="3"/>
        <v>0</v>
      </c>
      <c r="N23" s="94">
        <f t="shared" si="4"/>
        <v>0</v>
      </c>
      <c r="O23" s="97">
        <f t="shared" si="5"/>
        <v>0</v>
      </c>
    </row>
    <row r="24" spans="1:15" ht="12.75" x14ac:dyDescent="0.2">
      <c r="A24" s="88">
        <v>10</v>
      </c>
      <c r="B24" s="93" t="s">
        <v>372</v>
      </c>
      <c r="C24" s="88" t="s">
        <v>362</v>
      </c>
      <c r="D24" s="94">
        <v>7</v>
      </c>
      <c r="E24" s="95"/>
      <c r="F24" s="95"/>
      <c r="G24" s="95"/>
      <c r="H24" s="95"/>
      <c r="I24" s="95"/>
      <c r="J24" s="94">
        <f t="shared" si="0"/>
        <v>0</v>
      </c>
      <c r="K24" s="96">
        <f t="shared" si="1"/>
        <v>0</v>
      </c>
      <c r="L24" s="94">
        <f t="shared" si="2"/>
        <v>0</v>
      </c>
      <c r="M24" s="94">
        <f t="shared" si="3"/>
        <v>0</v>
      </c>
      <c r="N24" s="94">
        <f t="shared" si="4"/>
        <v>0</v>
      </c>
      <c r="O24" s="97">
        <f t="shared" si="5"/>
        <v>0</v>
      </c>
    </row>
    <row r="25" spans="1:15" ht="19.5" x14ac:dyDescent="0.2">
      <c r="A25" s="88">
        <v>11</v>
      </c>
      <c r="B25" s="93" t="s">
        <v>373</v>
      </c>
      <c r="C25" s="88" t="s">
        <v>362</v>
      </c>
      <c r="D25" s="94">
        <v>40</v>
      </c>
      <c r="E25" s="95"/>
      <c r="F25" s="95"/>
      <c r="G25" s="95"/>
      <c r="H25" s="95"/>
      <c r="I25" s="95"/>
      <c r="J25" s="94">
        <f t="shared" si="0"/>
        <v>0</v>
      </c>
      <c r="K25" s="96">
        <f t="shared" si="1"/>
        <v>0</v>
      </c>
      <c r="L25" s="94">
        <f t="shared" si="2"/>
        <v>0</v>
      </c>
      <c r="M25" s="94">
        <f t="shared" si="3"/>
        <v>0</v>
      </c>
      <c r="N25" s="94">
        <f t="shared" si="4"/>
        <v>0</v>
      </c>
      <c r="O25" s="97">
        <f t="shared" si="5"/>
        <v>0</v>
      </c>
    </row>
    <row r="26" spans="1:15" ht="19.5" x14ac:dyDescent="0.2">
      <c r="A26" s="88">
        <v>12</v>
      </c>
      <c r="B26" s="93" t="s">
        <v>374</v>
      </c>
      <c r="C26" s="88" t="s">
        <v>79</v>
      </c>
      <c r="D26" s="94">
        <v>5</v>
      </c>
      <c r="E26" s="95"/>
      <c r="F26" s="95"/>
      <c r="G26" s="95"/>
      <c r="H26" s="95"/>
      <c r="I26" s="95"/>
      <c r="J26" s="94">
        <f t="shared" si="0"/>
        <v>0</v>
      </c>
      <c r="K26" s="96">
        <f t="shared" si="1"/>
        <v>0</v>
      </c>
      <c r="L26" s="94">
        <f t="shared" si="2"/>
        <v>0</v>
      </c>
      <c r="M26" s="94">
        <f t="shared" si="3"/>
        <v>0</v>
      </c>
      <c r="N26" s="94">
        <f t="shared" si="4"/>
        <v>0</v>
      </c>
      <c r="O26" s="97">
        <f t="shared" si="5"/>
        <v>0</v>
      </c>
    </row>
    <row r="27" spans="1:15" ht="19.5" x14ac:dyDescent="0.2">
      <c r="A27" s="88">
        <v>13</v>
      </c>
      <c r="B27" s="93" t="s">
        <v>375</v>
      </c>
      <c r="C27" s="88" t="s">
        <v>79</v>
      </c>
      <c r="D27" s="94">
        <v>20</v>
      </c>
      <c r="E27" s="95"/>
      <c r="F27" s="95"/>
      <c r="G27" s="95"/>
      <c r="H27" s="95"/>
      <c r="I27" s="95"/>
      <c r="J27" s="94">
        <f t="shared" si="0"/>
        <v>0</v>
      </c>
      <c r="K27" s="96">
        <f t="shared" si="1"/>
        <v>0</v>
      </c>
      <c r="L27" s="94">
        <f t="shared" si="2"/>
        <v>0</v>
      </c>
      <c r="M27" s="94">
        <f t="shared" si="3"/>
        <v>0</v>
      </c>
      <c r="N27" s="94">
        <f t="shared" si="4"/>
        <v>0</v>
      </c>
      <c r="O27" s="97">
        <f t="shared" si="5"/>
        <v>0</v>
      </c>
    </row>
    <row r="28" spans="1:15" ht="19.5" x14ac:dyDescent="0.2">
      <c r="A28" s="88">
        <v>14</v>
      </c>
      <c r="B28" s="93" t="s">
        <v>376</v>
      </c>
      <c r="C28" s="88" t="s">
        <v>79</v>
      </c>
      <c r="D28" s="94">
        <v>2</v>
      </c>
      <c r="E28" s="95"/>
      <c r="F28" s="95"/>
      <c r="G28" s="95"/>
      <c r="H28" s="95"/>
      <c r="I28" s="95"/>
      <c r="J28" s="94">
        <f t="shared" si="0"/>
        <v>0</v>
      </c>
      <c r="K28" s="96">
        <f t="shared" si="1"/>
        <v>0</v>
      </c>
      <c r="L28" s="94">
        <f t="shared" si="2"/>
        <v>0</v>
      </c>
      <c r="M28" s="94">
        <f t="shared" si="3"/>
        <v>0</v>
      </c>
      <c r="N28" s="94">
        <f t="shared" si="4"/>
        <v>0</v>
      </c>
      <c r="O28" s="97">
        <f t="shared" si="5"/>
        <v>0</v>
      </c>
    </row>
    <row r="29" spans="1:15" ht="19.5" x14ac:dyDescent="0.2">
      <c r="A29" s="88">
        <v>15</v>
      </c>
      <c r="B29" s="93" t="s">
        <v>377</v>
      </c>
      <c r="C29" s="88" t="s">
        <v>362</v>
      </c>
      <c r="D29" s="94">
        <v>75</v>
      </c>
      <c r="E29" s="95"/>
      <c r="F29" s="95"/>
      <c r="G29" s="95"/>
      <c r="H29" s="95"/>
      <c r="I29" s="95"/>
      <c r="J29" s="94">
        <f t="shared" si="0"/>
        <v>0</v>
      </c>
      <c r="K29" s="96">
        <f t="shared" si="1"/>
        <v>0</v>
      </c>
      <c r="L29" s="94">
        <f t="shared" si="2"/>
        <v>0</v>
      </c>
      <c r="M29" s="94">
        <f t="shared" si="3"/>
        <v>0</v>
      </c>
      <c r="N29" s="94">
        <f t="shared" si="4"/>
        <v>0</v>
      </c>
      <c r="O29" s="97">
        <f t="shared" si="5"/>
        <v>0</v>
      </c>
    </row>
    <row r="30" spans="1:15" ht="19.5" x14ac:dyDescent="0.2">
      <c r="A30" s="88">
        <v>16</v>
      </c>
      <c r="B30" s="93" t="s">
        <v>378</v>
      </c>
      <c r="C30" s="88" t="s">
        <v>79</v>
      </c>
      <c r="D30" s="94">
        <v>70</v>
      </c>
      <c r="E30" s="95"/>
      <c r="F30" s="95"/>
      <c r="G30" s="95"/>
      <c r="H30" s="95"/>
      <c r="I30" s="95"/>
      <c r="J30" s="94">
        <f t="shared" si="0"/>
        <v>0</v>
      </c>
      <c r="K30" s="96">
        <f t="shared" si="1"/>
        <v>0</v>
      </c>
      <c r="L30" s="94">
        <f t="shared" si="2"/>
        <v>0</v>
      </c>
      <c r="M30" s="94">
        <f t="shared" si="3"/>
        <v>0</v>
      </c>
      <c r="N30" s="94">
        <f t="shared" si="4"/>
        <v>0</v>
      </c>
      <c r="O30" s="97">
        <f t="shared" si="5"/>
        <v>0</v>
      </c>
    </row>
    <row r="31" spans="1:15" ht="19.5" x14ac:dyDescent="0.2">
      <c r="A31" s="88">
        <v>17</v>
      </c>
      <c r="B31" s="93" t="s">
        <v>379</v>
      </c>
      <c r="C31" s="88" t="s">
        <v>79</v>
      </c>
      <c r="D31" s="94">
        <v>2</v>
      </c>
      <c r="E31" s="95"/>
      <c r="F31" s="95"/>
      <c r="G31" s="95"/>
      <c r="H31" s="95"/>
      <c r="I31" s="95"/>
      <c r="J31" s="94">
        <f t="shared" si="0"/>
        <v>0</v>
      </c>
      <c r="K31" s="96">
        <f t="shared" si="1"/>
        <v>0</v>
      </c>
      <c r="L31" s="94">
        <f t="shared" si="2"/>
        <v>0</v>
      </c>
      <c r="M31" s="94">
        <f t="shared" si="3"/>
        <v>0</v>
      </c>
      <c r="N31" s="94">
        <f t="shared" si="4"/>
        <v>0</v>
      </c>
      <c r="O31" s="97">
        <f t="shared" si="5"/>
        <v>0</v>
      </c>
    </row>
    <row r="32" spans="1:15" ht="12.75" x14ac:dyDescent="0.2">
      <c r="A32" s="88">
        <v>18</v>
      </c>
      <c r="B32" s="93" t="s">
        <v>380</v>
      </c>
      <c r="C32" s="88" t="s">
        <v>81</v>
      </c>
      <c r="D32" s="94">
        <v>1</v>
      </c>
      <c r="E32" s="95"/>
      <c r="F32" s="95"/>
      <c r="G32" s="95"/>
      <c r="H32" s="95"/>
      <c r="I32" s="95"/>
      <c r="J32" s="94">
        <f t="shared" si="0"/>
        <v>0</v>
      </c>
      <c r="K32" s="96">
        <f t="shared" si="1"/>
        <v>0</v>
      </c>
      <c r="L32" s="94">
        <f t="shared" si="2"/>
        <v>0</v>
      </c>
      <c r="M32" s="94">
        <f t="shared" si="3"/>
        <v>0</v>
      </c>
      <c r="N32" s="94">
        <f t="shared" si="4"/>
        <v>0</v>
      </c>
      <c r="O32" s="97">
        <f t="shared" si="5"/>
        <v>0</v>
      </c>
    </row>
    <row r="33" spans="1:256" ht="12.75" x14ac:dyDescent="0.2">
      <c r="A33" s="88">
        <v>19</v>
      </c>
      <c r="B33" s="93" t="s">
        <v>381</v>
      </c>
      <c r="C33" s="88" t="s">
        <v>362</v>
      </c>
      <c r="D33" s="94">
        <v>40</v>
      </c>
      <c r="E33" s="95"/>
      <c r="F33" s="95"/>
      <c r="G33" s="95"/>
      <c r="H33" s="95"/>
      <c r="I33" s="95"/>
      <c r="J33" s="94">
        <f t="shared" si="0"/>
        <v>0</v>
      </c>
      <c r="K33" s="96">
        <f t="shared" si="1"/>
        <v>0</v>
      </c>
      <c r="L33" s="94">
        <f t="shared" si="2"/>
        <v>0</v>
      </c>
      <c r="M33" s="94">
        <f t="shared" si="3"/>
        <v>0</v>
      </c>
      <c r="N33" s="94">
        <f t="shared" si="4"/>
        <v>0</v>
      </c>
      <c r="O33" s="97">
        <f t="shared" si="5"/>
        <v>0</v>
      </c>
    </row>
    <row r="34" spans="1:256" ht="12.75" x14ac:dyDescent="0.2">
      <c r="A34" s="88">
        <v>20</v>
      </c>
      <c r="B34" s="93" t="s">
        <v>382</v>
      </c>
      <c r="C34" s="88" t="s">
        <v>362</v>
      </c>
      <c r="D34" s="94">
        <v>40</v>
      </c>
      <c r="E34" s="95"/>
      <c r="F34" s="95"/>
      <c r="G34" s="95"/>
      <c r="H34" s="95"/>
      <c r="I34" s="95"/>
      <c r="J34" s="94">
        <f t="shared" si="0"/>
        <v>0</v>
      </c>
      <c r="K34" s="96">
        <f t="shared" si="1"/>
        <v>0</v>
      </c>
      <c r="L34" s="94">
        <f t="shared" si="2"/>
        <v>0</v>
      </c>
      <c r="M34" s="94">
        <f t="shared" si="3"/>
        <v>0</v>
      </c>
      <c r="N34" s="94">
        <f t="shared" si="4"/>
        <v>0</v>
      </c>
      <c r="O34" s="97">
        <f t="shared" si="5"/>
        <v>0</v>
      </c>
    </row>
    <row r="35" spans="1:256" ht="12.75" x14ac:dyDescent="0.2">
      <c r="A35" s="88">
        <v>21</v>
      </c>
      <c r="B35" s="93" t="s">
        <v>383</v>
      </c>
      <c r="C35" s="88" t="s">
        <v>81</v>
      </c>
      <c r="D35" s="94">
        <v>1</v>
      </c>
      <c r="E35" s="95"/>
      <c r="F35" s="95"/>
      <c r="G35" s="95"/>
      <c r="H35" s="95"/>
      <c r="I35" s="95"/>
      <c r="J35" s="94">
        <f t="shared" si="0"/>
        <v>0</v>
      </c>
      <c r="K35" s="96">
        <f t="shared" si="1"/>
        <v>0</v>
      </c>
      <c r="L35" s="94">
        <f t="shared" si="2"/>
        <v>0</v>
      </c>
      <c r="M35" s="94">
        <f t="shared" si="3"/>
        <v>0</v>
      </c>
      <c r="N35" s="94">
        <f t="shared" si="4"/>
        <v>0</v>
      </c>
      <c r="O35" s="97">
        <f t="shared" si="5"/>
        <v>0</v>
      </c>
    </row>
    <row r="36" spans="1:256" ht="12.75" x14ac:dyDescent="0.2">
      <c r="A36" s="88">
        <v>22</v>
      </c>
      <c r="B36" s="93" t="s">
        <v>384</v>
      </c>
      <c r="C36" s="88" t="s">
        <v>81</v>
      </c>
      <c r="D36" s="94">
        <v>1</v>
      </c>
      <c r="E36" s="95"/>
      <c r="F36" s="95"/>
      <c r="G36" s="95"/>
      <c r="H36" s="95"/>
      <c r="I36" s="95"/>
      <c r="J36" s="94">
        <f t="shared" si="0"/>
        <v>0</v>
      </c>
      <c r="K36" s="96">
        <f t="shared" si="1"/>
        <v>0</v>
      </c>
      <c r="L36" s="94">
        <f t="shared" si="2"/>
        <v>0</v>
      </c>
      <c r="M36" s="94">
        <f t="shared" si="3"/>
        <v>0</v>
      </c>
      <c r="N36" s="94">
        <f t="shared" si="4"/>
        <v>0</v>
      </c>
      <c r="O36" s="97">
        <f t="shared" si="5"/>
        <v>0</v>
      </c>
    </row>
    <row r="37" spans="1:256" ht="12.75" x14ac:dyDescent="0.2">
      <c r="A37" s="88">
        <v>23</v>
      </c>
      <c r="B37" s="93" t="s">
        <v>385</v>
      </c>
      <c r="C37" s="88" t="s">
        <v>79</v>
      </c>
      <c r="D37" s="94">
        <v>1</v>
      </c>
      <c r="E37" s="95"/>
      <c r="F37" s="95"/>
      <c r="G37" s="95"/>
      <c r="H37" s="95"/>
      <c r="I37" s="95"/>
      <c r="J37" s="94">
        <f t="shared" si="0"/>
        <v>0</v>
      </c>
      <c r="K37" s="96">
        <f t="shared" si="1"/>
        <v>0</v>
      </c>
      <c r="L37" s="94">
        <f t="shared" si="2"/>
        <v>0</v>
      </c>
      <c r="M37" s="94">
        <f t="shared" si="3"/>
        <v>0</v>
      </c>
      <c r="N37" s="94">
        <f t="shared" si="4"/>
        <v>0</v>
      </c>
      <c r="O37" s="97">
        <f t="shared" si="5"/>
        <v>0</v>
      </c>
    </row>
    <row r="38" spans="1:256" ht="12.75" x14ac:dyDescent="0.2">
      <c r="A38" s="88">
        <v>24</v>
      </c>
      <c r="B38" s="93" t="s">
        <v>386</v>
      </c>
      <c r="C38" s="88" t="s">
        <v>387</v>
      </c>
      <c r="D38" s="94">
        <v>8</v>
      </c>
      <c r="E38" s="95"/>
      <c r="F38" s="95"/>
      <c r="G38" s="95"/>
      <c r="H38" s="95"/>
      <c r="I38" s="95"/>
      <c r="J38" s="94">
        <f t="shared" si="0"/>
        <v>0</v>
      </c>
      <c r="K38" s="96">
        <f t="shared" si="1"/>
        <v>0</v>
      </c>
      <c r="L38" s="94">
        <f t="shared" si="2"/>
        <v>0</v>
      </c>
      <c r="M38" s="94">
        <f t="shared" si="3"/>
        <v>0</v>
      </c>
      <c r="N38" s="94">
        <f t="shared" si="4"/>
        <v>0</v>
      </c>
      <c r="O38" s="97">
        <f t="shared" si="5"/>
        <v>0</v>
      </c>
    </row>
    <row r="39" spans="1:256" ht="14.65" customHeight="1" x14ac:dyDescent="0.2">
      <c r="A39" s="84"/>
      <c r="B39" s="144" t="s">
        <v>97</v>
      </c>
      <c r="C39" s="144"/>
      <c r="D39" s="144"/>
      <c r="E39" s="98"/>
      <c r="F39" s="99"/>
      <c r="G39" s="100"/>
      <c r="H39" s="101"/>
      <c r="I39" s="101"/>
      <c r="J39" s="101"/>
      <c r="K39" s="102">
        <v>0</v>
      </c>
      <c r="L39" s="103">
        <v>0</v>
      </c>
      <c r="M39" s="103">
        <v>0</v>
      </c>
      <c r="N39" s="103">
        <v>0</v>
      </c>
      <c r="O39" s="104">
        <v>0</v>
      </c>
      <c r="IU39"/>
      <c r="IV39"/>
    </row>
    <row r="40" spans="1:256" ht="14.65" customHeight="1" x14ac:dyDescent="0.2">
      <c r="B40" s="144" t="s">
        <v>98</v>
      </c>
      <c r="C40" s="144"/>
      <c r="D40" s="144"/>
      <c r="E40" s="70" t="s">
        <v>99</v>
      </c>
      <c r="F40" s="70" t="s">
        <v>100</v>
      </c>
      <c r="K40" s="105"/>
      <c r="L40" s="105"/>
      <c r="M40" s="105"/>
      <c r="N40" s="105"/>
      <c r="O40" s="105"/>
      <c r="IU40"/>
      <c r="IV40"/>
    </row>
    <row r="41" spans="1:256" ht="14.65" customHeight="1" x14ac:dyDescent="0.2">
      <c r="B41" s="145" t="s">
        <v>101</v>
      </c>
      <c r="C41" s="145"/>
      <c r="D41" s="145"/>
      <c r="K41" s="105"/>
      <c r="L41" s="105"/>
      <c r="M41" s="105"/>
      <c r="N41" s="105"/>
      <c r="O41" s="105"/>
      <c r="IU41"/>
      <c r="IV41"/>
    </row>
    <row r="42" spans="1:256" x14ac:dyDescent="0.2">
      <c r="B42" s="106"/>
    </row>
    <row r="43" spans="1:256" x14ac:dyDescent="0.2">
      <c r="B43" s="106"/>
      <c r="D43" s="83"/>
    </row>
    <row r="44" spans="1:256" ht="11.25" x14ac:dyDescent="0.2">
      <c r="B44" s="23" t="s">
        <v>10</v>
      </c>
      <c r="C44" s="107">
        <f>'BUVNIECIBAS KOPTAME'!C31</f>
        <v>0</v>
      </c>
      <c r="D44" s="24"/>
      <c r="E44" s="34"/>
      <c r="F44" s="83"/>
    </row>
    <row r="45" spans="1:256" ht="11.25" x14ac:dyDescent="0.2">
      <c r="B45" s="25" t="s">
        <v>11</v>
      </c>
      <c r="C45" s="69"/>
      <c r="E45" s="66"/>
    </row>
    <row r="46" spans="1:256" ht="11.25" x14ac:dyDescent="0.2">
      <c r="B46" s="25"/>
      <c r="C46" s="69"/>
      <c r="E46" s="66"/>
    </row>
    <row r="47" spans="1:256" ht="11.25" x14ac:dyDescent="0.2">
      <c r="B47" s="23" t="s">
        <v>12</v>
      </c>
      <c r="C47" s="81"/>
      <c r="E47" s="66"/>
      <c r="F47" s="83"/>
    </row>
    <row r="48" spans="1:256" ht="11.25" x14ac:dyDescent="0.2">
      <c r="B48" s="26" t="s">
        <v>13</v>
      </c>
      <c r="C48" s="69"/>
      <c r="E48" s="66"/>
    </row>
    <row r="49" spans="2:5" ht="11.25" x14ac:dyDescent="0.2">
      <c r="B49" s="28"/>
      <c r="C49" s="29"/>
      <c r="D49" s="29"/>
      <c r="E49" s="29"/>
    </row>
    <row r="50" spans="2:5" ht="11.25" x14ac:dyDescent="0.2">
      <c r="B50" s="28"/>
      <c r="C50" s="29"/>
      <c r="D50" s="29"/>
      <c r="E50" s="29"/>
    </row>
    <row r="51" spans="2:5" ht="11.25" x14ac:dyDescent="0.2">
      <c r="B51" s="73"/>
      <c r="C51" s="66"/>
      <c r="D51" s="66"/>
      <c r="E51" s="29"/>
    </row>
    <row r="52" spans="2:5" ht="11.25" x14ac:dyDescent="0.2">
      <c r="B52" s="74" t="e">
        <f>#REF!</f>
        <v>#REF!</v>
      </c>
      <c r="C52" s="29"/>
      <c r="D52" s="29"/>
      <c r="E52" s="29"/>
    </row>
  </sheetData>
  <sheetProtection selectLockedCells="1" selectUnlockedCells="1"/>
  <autoFilter ref="A14:O39"/>
  <mergeCells count="10">
    <mergeCell ref="B39:D39"/>
    <mergeCell ref="B40:D40"/>
    <mergeCell ref="B41:D41"/>
    <mergeCell ref="L11:O11"/>
    <mergeCell ref="A12:A13"/>
    <mergeCell ref="B12:B13"/>
    <mergeCell ref="C12:C13"/>
    <mergeCell ref="D12:D13"/>
    <mergeCell ref="E12:J12"/>
    <mergeCell ref="K12:O12"/>
  </mergeCells>
  <printOptions horizontalCentered="1"/>
  <pageMargins left="7.8472222222222221E-2" right="7.8472222222222221E-2" top="0.39374999999999999" bottom="0.2361111111111111" header="0.51180555555555551" footer="0"/>
  <pageSetup paperSize="9" scale="90" firstPageNumber="0" orientation="landscape" horizontalDpi="300" verticalDpi="300"/>
  <headerFooter alignWithMargins="0">
    <oddFooter>&amp;C&amp;7Lapa &amp;P no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12</vt:i4>
      </vt:variant>
      <vt:variant>
        <vt:lpstr>Diapazoni ar nosaukumiem</vt:lpstr>
      </vt:variant>
      <vt:variant>
        <vt:i4>35</vt:i4>
      </vt:variant>
    </vt:vector>
  </HeadingPairs>
  <TitlesOfParts>
    <vt:vector size="47" baseType="lpstr">
      <vt:lpstr>BUVNIECIBAS KOPTAME</vt:lpstr>
      <vt:lpstr>KOPSAVILKUMS_1</vt:lpstr>
      <vt:lpstr>1</vt:lpstr>
      <vt:lpstr>2</vt:lpstr>
      <vt:lpstr>3</vt:lpstr>
      <vt:lpstr>4</vt:lpstr>
      <vt:lpstr>5</vt:lpstr>
      <vt:lpstr>6</vt:lpstr>
      <vt:lpstr>7</vt:lpstr>
      <vt:lpstr>8</vt:lpstr>
      <vt:lpstr>9</vt:lpstr>
      <vt:lpstr>10</vt:lpstr>
      <vt:lpstr>'1'!Drukas_apgabals</vt:lpstr>
      <vt:lpstr>'2'!Drukas_apgabals</vt:lpstr>
      <vt:lpstr>'3'!Drukas_apgabals</vt:lpstr>
      <vt:lpstr>'4'!Drukas_apgabals</vt:lpstr>
      <vt:lpstr>'5'!Drukas_apgabals</vt:lpstr>
      <vt:lpstr>'6'!Drukas_apgabals</vt:lpstr>
      <vt:lpstr>'7'!Drukas_apgabals</vt:lpstr>
      <vt:lpstr>'8'!Drukas_apgabals</vt:lpstr>
      <vt:lpstr>'9'!Drukas_apgabals</vt:lpstr>
      <vt:lpstr>'BUVNIECIBAS KOPTAME'!Drukas_apgabals</vt:lpstr>
      <vt:lpstr>KOPSAVILKUMS_1!Drukas_apgabals</vt:lpstr>
      <vt:lpstr>'1'!Drukāt_virsrakstus</vt:lpstr>
      <vt:lpstr>'2'!Drukāt_virsrakstus</vt:lpstr>
      <vt:lpstr>'3'!Drukāt_virsrakstus</vt:lpstr>
      <vt:lpstr>'4'!Drukāt_virsrakstus</vt:lpstr>
      <vt:lpstr>'5'!Drukāt_virsrakstus</vt:lpstr>
      <vt:lpstr>'6'!Drukāt_virsrakstus</vt:lpstr>
      <vt:lpstr>'7'!Drukāt_virsrakstus</vt:lpstr>
      <vt:lpstr>'8'!Drukāt_virsrakstus</vt:lpstr>
      <vt:lpstr>'9'!Drukāt_virsrakstus</vt:lpstr>
      <vt:lpstr>'3'!Excel_BuiltIn__FilterDatabase</vt:lpstr>
      <vt:lpstr>'4'!Excel_BuiltIn__FilterDatabase</vt:lpstr>
      <vt:lpstr>'5'!Excel_BuiltIn__FilterDatabase</vt:lpstr>
      <vt:lpstr>'6'!Excel_BuiltIn__FilterDatabase</vt:lpstr>
      <vt:lpstr>'7'!Excel_BuiltIn__FilterDatabase</vt:lpstr>
      <vt:lpstr>'8'!Excel_BuiltIn__FilterDatabase</vt:lpstr>
      <vt:lpstr>'9'!Excel_BuiltIn__FilterDatabase</vt:lpstr>
      <vt:lpstr>'3'!Excel_BuiltIn_Print_Area</vt:lpstr>
      <vt:lpstr>'4'!Excel_BuiltIn_Print_Area</vt:lpstr>
      <vt:lpstr>'5'!Excel_BuiltIn_Print_Area</vt:lpstr>
      <vt:lpstr>'6'!Excel_BuiltIn_Print_Area</vt:lpstr>
      <vt:lpstr>'7'!Excel_BuiltIn_Print_Area</vt:lpstr>
      <vt:lpstr>'8'!Excel_BuiltIn_Print_Area</vt:lpstr>
      <vt:lpstr>'9'!Excel_BuiltIn_Print_Area</vt:lpstr>
      <vt:lpstr>'4'!Excel_BuiltIn_Print_Titles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Kārlis Beihmanis</dc:creator>
  <cp:lastModifiedBy>Prezenta</cp:lastModifiedBy>
  <dcterms:created xsi:type="dcterms:W3CDTF">2018-05-11T12:01:15Z</dcterms:created>
  <dcterms:modified xsi:type="dcterms:W3CDTF">2018-05-11T12:01:15Z</dcterms:modified>
</cp:coreProperties>
</file>