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56_Atmodas_8B\"/>
    </mc:Choice>
  </mc:AlternateContent>
  <xr:revisionPtr revIDLastSave="0" documentId="13_ncr:1_{B5759267-A8F7-4EC9-8867-1C082A9C2F53}" xr6:coauthVersionLast="43" xr6:coauthVersionMax="43" xr10:uidLastSave="{00000000-0000-0000-0000-000000000000}"/>
  <bookViews>
    <workbookView xWindow="5655" yWindow="210" windowWidth="22290" windowHeight="15345" tabRatio="84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36" i="5" l="1"/>
  <c r="C33" i="5"/>
  <c r="C28" i="5"/>
  <c r="C59" i="6"/>
  <c r="C56" i="6"/>
  <c r="C51" i="6"/>
  <c r="C54" i="7"/>
  <c r="C51" i="7"/>
  <c r="C46" i="7"/>
  <c r="C95" i="8"/>
  <c r="C92" i="8"/>
  <c r="C87" i="8"/>
  <c r="C95" i="9"/>
  <c r="C92" i="9"/>
  <c r="C87" i="9"/>
  <c r="C265" i="10"/>
  <c r="C262" i="10"/>
  <c r="C257" i="10"/>
  <c r="C50" i="11"/>
  <c r="C47" i="11"/>
  <c r="C42" i="11"/>
  <c r="C55" i="12"/>
  <c r="C52" i="12"/>
  <c r="C47" i="12"/>
  <c r="C57" i="4"/>
  <c r="C54" i="4"/>
  <c r="C49" i="4"/>
  <c r="C72" i="3"/>
  <c r="C69" i="3"/>
  <c r="C64" i="3"/>
  <c r="A37" i="2"/>
  <c r="A31" i="5" s="1"/>
  <c r="P10" i="5" s="1"/>
  <c r="A67" i="3" l="1"/>
  <c r="P10" i="3" s="1"/>
  <c r="A50" i="12"/>
  <c r="P10" i="12" s="1"/>
  <c r="A260" i="10"/>
  <c r="P10" i="10" s="1"/>
  <c r="A90" i="8"/>
  <c r="P10" i="8" s="1"/>
  <c r="A54" i="6"/>
  <c r="P10" i="6" s="1"/>
  <c r="A52" i="4"/>
  <c r="P10" i="4" s="1"/>
  <c r="A45" i="11"/>
  <c r="P10" i="11" s="1"/>
  <c r="A90" i="9"/>
  <c r="P10" i="9" s="1"/>
  <c r="A49" i="7"/>
  <c r="P10" i="7" s="1"/>
  <c r="C24" i="2"/>
  <c r="D9" i="2"/>
  <c r="D8" i="2"/>
  <c r="D7" i="2"/>
  <c r="D6" i="2"/>
  <c r="D7" i="12" l="1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34" i="6"/>
  <c r="H35" i="6"/>
  <c r="H36" i="6"/>
  <c r="H37" i="6"/>
  <c r="H38" i="6"/>
  <c r="H39" i="6"/>
  <c r="H40" i="6"/>
  <c r="H42" i="6"/>
  <c r="H43" i="6"/>
  <c r="H44" i="6"/>
  <c r="H45" i="6"/>
  <c r="H46" i="6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34" i="7"/>
  <c r="H36" i="7"/>
  <c r="H38" i="7"/>
  <c r="H40" i="7"/>
  <c r="H41" i="7"/>
  <c r="H42" i="7"/>
  <c r="H16" i="8"/>
  <c r="H18" i="8"/>
  <c r="H20" i="8"/>
  <c r="H22" i="8"/>
  <c r="H24" i="8"/>
  <c r="H26" i="8"/>
  <c r="H28" i="8"/>
  <c r="H30" i="8"/>
  <c r="H32" i="8"/>
  <c r="H34" i="8"/>
  <c r="H36" i="8"/>
  <c r="H38" i="8"/>
  <c r="H40" i="8"/>
  <c r="H42" i="8"/>
  <c r="H44" i="8"/>
  <c r="H48" i="8"/>
  <c r="H50" i="8"/>
  <c r="H52" i="8"/>
  <c r="H54" i="8"/>
  <c r="H56" i="8"/>
  <c r="H58" i="8"/>
  <c r="H60" i="8"/>
  <c r="H62" i="8"/>
  <c r="H64" i="8"/>
  <c r="H66" i="8"/>
  <c r="H68" i="8"/>
  <c r="H70" i="8"/>
  <c r="H72" i="8"/>
  <c r="H74" i="8"/>
  <c r="H76" i="8"/>
  <c r="H78" i="8"/>
  <c r="H80" i="8"/>
  <c r="H82" i="8"/>
  <c r="H16" i="9"/>
  <c r="H18" i="9"/>
  <c r="H20" i="9"/>
  <c r="H22" i="9"/>
  <c r="H24" i="9"/>
  <c r="H26" i="9"/>
  <c r="H28" i="9"/>
  <c r="H30" i="9"/>
  <c r="H34" i="9"/>
  <c r="H36" i="9"/>
  <c r="H38" i="9"/>
  <c r="H40" i="9"/>
  <c r="H42" i="9"/>
  <c r="H44" i="9"/>
  <c r="H46" i="9"/>
  <c r="H48" i="9"/>
  <c r="H50" i="9"/>
  <c r="H52" i="9"/>
  <c r="H54" i="9"/>
  <c r="H56" i="9"/>
  <c r="H58" i="9"/>
  <c r="H60" i="9"/>
  <c r="H62" i="9"/>
  <c r="H64" i="9"/>
  <c r="H66" i="9"/>
  <c r="H68" i="9"/>
  <c r="H70" i="9"/>
  <c r="H74" i="9"/>
  <c r="H76" i="9"/>
  <c r="H78" i="9"/>
  <c r="H80" i="9"/>
  <c r="H82" i="9"/>
  <c r="H16" i="10"/>
  <c r="H18" i="10"/>
  <c r="H20" i="10"/>
  <c r="H22" i="10"/>
  <c r="H24" i="10"/>
  <c r="H28" i="10"/>
  <c r="H32" i="10"/>
  <c r="H36" i="10"/>
  <c r="H40" i="10"/>
  <c r="H44" i="10"/>
  <c r="H48" i="10"/>
  <c r="H52" i="10"/>
  <c r="H56" i="10"/>
  <c r="H60" i="10"/>
  <c r="H64" i="10"/>
  <c r="H68" i="10"/>
  <c r="H72" i="10"/>
  <c r="H76" i="10"/>
  <c r="H80" i="10"/>
  <c r="H84" i="10"/>
  <c r="H88" i="10"/>
  <c r="H92" i="10"/>
  <c r="H96" i="10"/>
  <c r="H100" i="10"/>
  <c r="H104" i="10"/>
  <c r="H108" i="10"/>
  <c r="H112" i="10"/>
  <c r="H114" i="10"/>
  <c r="H116" i="10"/>
  <c r="H118" i="10"/>
  <c r="H120" i="10"/>
  <c r="H122" i="10"/>
  <c r="H124" i="10"/>
  <c r="H126" i="10"/>
  <c r="H128" i="10"/>
  <c r="H130" i="10"/>
  <c r="H132" i="10"/>
  <c r="H134" i="10"/>
  <c r="H136" i="10"/>
  <c r="H138" i="10"/>
  <c r="H140" i="10"/>
  <c r="H142" i="10"/>
  <c r="H144" i="10"/>
  <c r="H146" i="10"/>
  <c r="H148" i="10"/>
  <c r="H152" i="10"/>
  <c r="H156" i="10"/>
  <c r="H160" i="10"/>
  <c r="H164" i="10"/>
  <c r="H166" i="10"/>
  <c r="H168" i="10"/>
  <c r="H170" i="10"/>
  <c r="H172" i="10"/>
  <c r="H174" i="10"/>
  <c r="H176" i="10"/>
  <c r="H178" i="10"/>
  <c r="H180" i="10"/>
  <c r="H182" i="10"/>
  <c r="H184" i="10"/>
  <c r="H186" i="10"/>
  <c r="H188" i="10"/>
  <c r="H190" i="10"/>
  <c r="H192" i="10"/>
  <c r="H194" i="10"/>
  <c r="H196" i="10"/>
  <c r="H198" i="10"/>
  <c r="H200" i="10"/>
  <c r="H204" i="10"/>
  <c r="H208" i="10"/>
  <c r="H210" i="10"/>
  <c r="H212" i="10"/>
  <c r="H214" i="10"/>
  <c r="H216" i="10"/>
  <c r="H218" i="10"/>
  <c r="H220" i="10"/>
  <c r="H222" i="10"/>
  <c r="H224" i="10"/>
  <c r="H226" i="10"/>
  <c r="H228" i="10"/>
  <c r="H230" i="10"/>
  <c r="H232" i="10"/>
  <c r="H234" i="10"/>
  <c r="H236" i="10"/>
  <c r="H238" i="10"/>
  <c r="H240" i="10"/>
  <c r="H242" i="10"/>
  <c r="H244" i="10"/>
  <c r="H246" i="10"/>
  <c r="H248" i="10"/>
  <c r="H250" i="10"/>
  <c r="H252" i="10"/>
  <c r="H16" i="11"/>
  <c r="H18" i="11"/>
  <c r="H20" i="11"/>
  <c r="H22" i="11"/>
  <c r="H24" i="11"/>
  <c r="H26" i="11"/>
  <c r="H28" i="11"/>
  <c r="H30" i="11"/>
  <c r="H32" i="11"/>
  <c r="H34" i="11"/>
  <c r="H36" i="11"/>
  <c r="H38" i="11"/>
  <c r="H16" i="12"/>
  <c r="H18" i="12"/>
  <c r="H20" i="12"/>
  <c r="H22" i="12"/>
  <c r="H24" i="12"/>
  <c r="H26" i="12"/>
  <c r="H28" i="12"/>
  <c r="H30" i="12"/>
  <c r="H32" i="12"/>
  <c r="H36" i="12"/>
  <c r="H38" i="12"/>
  <c r="H40" i="12"/>
  <c r="H14" i="6"/>
  <c r="H14" i="7"/>
  <c r="H14" i="9"/>
  <c r="H14" i="10"/>
  <c r="L28" i="6"/>
  <c r="L32" i="6"/>
  <c r="H21" i="6"/>
  <c r="H33" i="6"/>
  <c r="H41" i="6"/>
  <c r="H19" i="7"/>
  <c r="H23" i="7"/>
  <c r="H35" i="7"/>
  <c r="H39" i="7"/>
  <c r="H17" i="8"/>
  <c r="H21" i="8"/>
  <c r="H25" i="8"/>
  <c r="H29" i="8"/>
  <c r="H33" i="8"/>
  <c r="H37" i="8"/>
  <c r="H41" i="8"/>
  <c r="H45" i="8"/>
  <c r="H49" i="8"/>
  <c r="H53" i="8"/>
  <c r="H57" i="8"/>
  <c r="H61" i="8"/>
  <c r="H65" i="8"/>
  <c r="H69" i="8"/>
  <c r="H73" i="8"/>
  <c r="H77" i="8"/>
  <c r="H81" i="8"/>
  <c r="H15" i="9"/>
  <c r="H19" i="9"/>
  <c r="H23" i="9"/>
  <c r="H27" i="9"/>
  <c r="H31" i="9"/>
  <c r="H35" i="9"/>
  <c r="H39" i="9"/>
  <c r="H43" i="9"/>
  <c r="H47" i="9"/>
  <c r="H51" i="9"/>
  <c r="H55" i="9"/>
  <c r="H63" i="9"/>
  <c r="H67" i="9"/>
  <c r="H71" i="9"/>
  <c r="H75" i="9"/>
  <c r="H79" i="9"/>
  <c r="H83" i="9"/>
  <c r="H29" i="10"/>
  <c r="H33" i="10"/>
  <c r="H49" i="10"/>
  <c r="H65" i="10"/>
  <c r="H81" i="10"/>
  <c r="H93" i="10"/>
  <c r="H101" i="10"/>
  <c r="H109" i="10"/>
  <c r="H113" i="10"/>
  <c r="H117" i="10"/>
  <c r="H133" i="10"/>
  <c r="H137" i="10"/>
  <c r="H141" i="10"/>
  <c r="H145" i="10"/>
  <c r="H161" i="10"/>
  <c r="H165" i="10"/>
  <c r="H169" i="10"/>
  <c r="H173" i="10"/>
  <c r="H177" i="10"/>
  <c r="H181" i="10"/>
  <c r="H193" i="10"/>
  <c r="H197" i="10"/>
  <c r="H201" i="10"/>
  <c r="H209" i="10"/>
  <c r="H213" i="10"/>
  <c r="H217" i="10"/>
  <c r="H221" i="10"/>
  <c r="H225" i="10"/>
  <c r="H229" i="10"/>
  <c r="H233" i="10"/>
  <c r="H237" i="10"/>
  <c r="H241" i="10"/>
  <c r="H245" i="10"/>
  <c r="H249" i="10"/>
  <c r="H253" i="10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15" i="5"/>
  <c r="N16" i="5"/>
  <c r="N17" i="5"/>
  <c r="N19" i="5"/>
  <c r="N20" i="5"/>
  <c r="N21" i="5"/>
  <c r="N23" i="5"/>
  <c r="N24" i="5"/>
  <c r="N14" i="4"/>
  <c r="C23" i="2"/>
  <c r="C22" i="2"/>
  <c r="C21" i="2"/>
  <c r="C20" i="2"/>
  <c r="C19" i="2"/>
  <c r="C18" i="2"/>
  <c r="C17" i="2"/>
  <c r="C16" i="2"/>
  <c r="C15" i="2"/>
  <c r="H47" i="6"/>
  <c r="H32" i="6"/>
  <c r="H27" i="6"/>
  <c r="H19" i="6"/>
  <c r="H37" i="7"/>
  <c r="H33" i="7"/>
  <c r="H21" i="7"/>
  <c r="H17" i="7"/>
  <c r="H83" i="8"/>
  <c r="H79" i="8"/>
  <c r="H75" i="8"/>
  <c r="H71" i="8"/>
  <c r="H67" i="8"/>
  <c r="H63" i="8"/>
  <c r="H59" i="8"/>
  <c r="H55" i="8"/>
  <c r="H51" i="8"/>
  <c r="H47" i="8"/>
  <c r="H43" i="8"/>
  <c r="H39" i="8"/>
  <c r="H35" i="8"/>
  <c r="H31" i="8"/>
  <c r="H27" i="8"/>
  <c r="H23" i="8"/>
  <c r="H19" i="8"/>
  <c r="H15" i="8"/>
  <c r="H81" i="9"/>
  <c r="H77" i="9"/>
  <c r="H73" i="9"/>
  <c r="H72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251" i="10"/>
  <c r="H247" i="10"/>
  <c r="H243" i="10"/>
  <c r="H239" i="10"/>
  <c r="H235" i="10"/>
  <c r="H231" i="10"/>
  <c r="H227" i="10"/>
  <c r="H223" i="10"/>
  <c r="H219" i="10"/>
  <c r="H215" i="10"/>
  <c r="H211" i="10"/>
  <c r="H207" i="10"/>
  <c r="H203" i="10"/>
  <c r="H199" i="10"/>
  <c r="H195" i="10"/>
  <c r="H191" i="10"/>
  <c r="H187" i="10"/>
  <c r="H183" i="10"/>
  <c r="H179" i="10"/>
  <c r="H175" i="10"/>
  <c r="H171" i="10"/>
  <c r="H167" i="10"/>
  <c r="H163" i="10"/>
  <c r="H159" i="10"/>
  <c r="H155" i="10"/>
  <c r="H151" i="10"/>
  <c r="H147" i="10"/>
  <c r="H143" i="10"/>
  <c r="H139" i="10"/>
  <c r="H135" i="10"/>
  <c r="H131" i="10"/>
  <c r="H127" i="10"/>
  <c r="H123" i="10"/>
  <c r="H119" i="10"/>
  <c r="H115" i="10"/>
  <c r="H111" i="10"/>
  <c r="H107" i="10"/>
  <c r="H103" i="10"/>
  <c r="H99" i="10"/>
  <c r="H95" i="10"/>
  <c r="H91" i="10"/>
  <c r="H87" i="10"/>
  <c r="H83" i="10"/>
  <c r="H79" i="10"/>
  <c r="H75" i="10"/>
  <c r="H71" i="10"/>
  <c r="H67" i="10"/>
  <c r="H63" i="10"/>
  <c r="H59" i="10"/>
  <c r="H55" i="10"/>
  <c r="H51" i="10"/>
  <c r="H47" i="10"/>
  <c r="H43" i="10"/>
  <c r="H39" i="10"/>
  <c r="H35" i="10"/>
  <c r="H31" i="10"/>
  <c r="H27" i="10"/>
  <c r="H23" i="10"/>
  <c r="H19" i="10"/>
  <c r="H15" i="10"/>
  <c r="H37" i="11"/>
  <c r="H33" i="11"/>
  <c r="H29" i="11"/>
  <c r="H25" i="11"/>
  <c r="H21" i="11"/>
  <c r="H17" i="11"/>
  <c r="H43" i="12"/>
  <c r="H39" i="12"/>
  <c r="H35" i="12"/>
  <c r="H31" i="12"/>
  <c r="H27" i="12"/>
  <c r="H23" i="12"/>
  <c r="H19" i="12"/>
  <c r="H15" i="12"/>
  <c r="L24" i="5"/>
  <c r="H24" i="5"/>
  <c r="O24" i="5" s="1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35" i="11" l="1"/>
  <c r="L80" i="8"/>
  <c r="L76" i="8"/>
  <c r="L72" i="8"/>
  <c r="L68" i="8"/>
  <c r="L64" i="8"/>
  <c r="L60" i="8"/>
  <c r="L56" i="8"/>
  <c r="L52" i="8"/>
  <c r="L48" i="8"/>
  <c r="L44" i="8"/>
  <c r="L40" i="8"/>
  <c r="L36" i="8"/>
  <c r="L32" i="8"/>
  <c r="L28" i="8"/>
  <c r="L40" i="12"/>
  <c r="L36" i="12"/>
  <c r="L32" i="12"/>
  <c r="L28" i="12"/>
  <c r="L252" i="10"/>
  <c r="L248" i="10"/>
  <c r="L244" i="10"/>
  <c r="L240" i="10"/>
  <c r="L236" i="10"/>
  <c r="L232" i="10"/>
  <c r="L228" i="10"/>
  <c r="L224" i="10"/>
  <c r="L220" i="10"/>
  <c r="L216" i="10"/>
  <c r="L212" i="10"/>
  <c r="L208" i="10"/>
  <c r="L204" i="10"/>
  <c r="L200" i="10"/>
  <c r="L196" i="10"/>
  <c r="L192" i="10"/>
  <c r="L188" i="10"/>
  <c r="L184" i="10"/>
  <c r="L180" i="10"/>
  <c r="L176" i="10"/>
  <c r="L172" i="10"/>
  <c r="L168" i="10"/>
  <c r="L164" i="10"/>
  <c r="L160" i="10"/>
  <c r="L156" i="10"/>
  <c r="L152" i="10"/>
  <c r="L148" i="10"/>
  <c r="L144" i="10"/>
  <c r="L140" i="10"/>
  <c r="L136" i="10"/>
  <c r="L132" i="10"/>
  <c r="L128" i="10"/>
  <c r="L124" i="10"/>
  <c r="L120" i="10"/>
  <c r="L116" i="10"/>
  <c r="L112" i="10"/>
  <c r="L108" i="10"/>
  <c r="L104" i="10"/>
  <c r="L100" i="10"/>
  <c r="L96" i="10"/>
  <c r="L92" i="10"/>
  <c r="L88" i="10"/>
  <c r="L84" i="10"/>
  <c r="L80" i="10"/>
  <c r="L76" i="10"/>
  <c r="L72" i="10"/>
  <c r="L68" i="10"/>
  <c r="L64" i="10"/>
  <c r="L60" i="10"/>
  <c r="L56" i="10"/>
  <c r="L52" i="10"/>
  <c r="L48" i="10"/>
  <c r="L44" i="10"/>
  <c r="L40" i="10"/>
  <c r="L36" i="10"/>
  <c r="L32" i="10"/>
  <c r="L28" i="10"/>
  <c r="O56" i="8"/>
  <c r="O203" i="10"/>
  <c r="N35" i="11"/>
  <c r="N31" i="11"/>
  <c r="N27" i="11"/>
  <c r="N91" i="10"/>
  <c r="N21" i="12"/>
  <c r="N17" i="12"/>
  <c r="N23" i="11"/>
  <c r="N19" i="11"/>
  <c r="N15" i="11"/>
  <c r="N21" i="10"/>
  <c r="N17" i="10"/>
  <c r="O240" i="10"/>
  <c r="O232" i="10"/>
  <c r="O224" i="10"/>
  <c r="O216" i="10"/>
  <c r="O208" i="10"/>
  <c r="O160" i="10"/>
  <c r="O144" i="10"/>
  <c r="O104" i="10"/>
  <c r="O96" i="10"/>
  <c r="O88" i="10"/>
  <c r="O80" i="10"/>
  <c r="O72" i="10"/>
  <c r="O40" i="10"/>
  <c r="O56" i="10"/>
  <c r="O48" i="8"/>
  <c r="O80" i="8"/>
  <c r="O32" i="6"/>
  <c r="O32" i="10"/>
  <c r="O48" i="10"/>
  <c r="O64" i="10"/>
  <c r="M132" i="10"/>
  <c r="M148" i="10"/>
  <c r="M164" i="10"/>
  <c r="M180" i="10"/>
  <c r="M196" i="10"/>
  <c r="O212" i="10"/>
  <c r="O220" i="10"/>
  <c r="O228" i="10"/>
  <c r="O236" i="10"/>
  <c r="O244" i="10"/>
  <c r="O36" i="8"/>
  <c r="O28" i="8"/>
  <c r="O44" i="6"/>
  <c r="O40" i="6"/>
  <c r="O36" i="6"/>
  <c r="L24" i="12"/>
  <c r="L20" i="12"/>
  <c r="L16" i="12"/>
  <c r="L22" i="11"/>
  <c r="L18" i="11"/>
  <c r="L24" i="10"/>
  <c r="L20" i="10"/>
  <c r="L16" i="10"/>
  <c r="L22" i="9"/>
  <c r="L18" i="9"/>
  <c r="L24" i="8"/>
  <c r="L20" i="8"/>
  <c r="L16" i="8"/>
  <c r="L22" i="7"/>
  <c r="L18" i="7"/>
  <c r="L24" i="6"/>
  <c r="L20" i="6"/>
  <c r="L16" i="6"/>
  <c r="N40" i="12"/>
  <c r="N36" i="12"/>
  <c r="N32" i="12"/>
  <c r="N28" i="12"/>
  <c r="N252" i="10"/>
  <c r="N248" i="10"/>
  <c r="N244" i="10"/>
  <c r="N240" i="10"/>
  <c r="N236" i="10"/>
  <c r="N232" i="10"/>
  <c r="N228" i="10"/>
  <c r="N224" i="10"/>
  <c r="N220" i="10"/>
  <c r="N216" i="10"/>
  <c r="N212" i="10"/>
  <c r="N208" i="10"/>
  <c r="N204" i="10"/>
  <c r="N200" i="10"/>
  <c r="N196" i="10"/>
  <c r="P196" i="10" s="1"/>
  <c r="N192" i="10"/>
  <c r="N188" i="10"/>
  <c r="N184" i="10"/>
  <c r="N180" i="10"/>
  <c r="N176" i="10"/>
  <c r="N172" i="10"/>
  <c r="N168" i="10"/>
  <c r="N164" i="10"/>
  <c r="P164" i="10" s="1"/>
  <c r="N160" i="10"/>
  <c r="N156" i="10"/>
  <c r="N152" i="10"/>
  <c r="N148" i="10"/>
  <c r="N144" i="10"/>
  <c r="N140" i="10"/>
  <c r="N136" i="10"/>
  <c r="N132" i="10"/>
  <c r="N128" i="10"/>
  <c r="N124" i="10"/>
  <c r="N120" i="10"/>
  <c r="N116" i="10"/>
  <c r="N112" i="10"/>
  <c r="N108" i="10"/>
  <c r="N104" i="10"/>
  <c r="N100" i="10"/>
  <c r="N96" i="10"/>
  <c r="N92" i="10"/>
  <c r="N88" i="10"/>
  <c r="N84" i="10"/>
  <c r="N80" i="10"/>
  <c r="N76" i="10"/>
  <c r="N72" i="10"/>
  <c r="N68" i="10"/>
  <c r="N64" i="10"/>
  <c r="N60" i="10"/>
  <c r="N56" i="10"/>
  <c r="N52" i="10"/>
  <c r="N48" i="10"/>
  <c r="N44" i="10"/>
  <c r="N40" i="10"/>
  <c r="N36" i="10"/>
  <c r="N32" i="10"/>
  <c r="N28" i="10"/>
  <c r="N80" i="8"/>
  <c r="N76" i="8"/>
  <c r="N72" i="8"/>
  <c r="N68" i="8"/>
  <c r="N64" i="8"/>
  <c r="N60" i="8"/>
  <c r="N56" i="8"/>
  <c r="N52" i="8"/>
  <c r="N48" i="8"/>
  <c r="N44" i="8"/>
  <c r="N40" i="8"/>
  <c r="N36" i="8"/>
  <c r="N32" i="8"/>
  <c r="N28" i="8"/>
  <c r="L21" i="12"/>
  <c r="L17" i="12"/>
  <c r="N186" i="10"/>
  <c r="N146" i="10"/>
  <c r="N54" i="8"/>
  <c r="N14" i="12"/>
  <c r="N14" i="8"/>
  <c r="M18" i="9"/>
  <c r="O20" i="8"/>
  <c r="O22" i="9"/>
  <c r="N198" i="10"/>
  <c r="N182" i="10"/>
  <c r="N138" i="10"/>
  <c r="O24" i="8"/>
  <c r="N24" i="12"/>
  <c r="N20" i="12"/>
  <c r="N16" i="12"/>
  <c r="N22" i="11"/>
  <c r="N18" i="11"/>
  <c r="N24" i="10"/>
  <c r="N20" i="10"/>
  <c r="N16" i="10"/>
  <c r="N22" i="9"/>
  <c r="N18" i="9"/>
  <c r="N24" i="8"/>
  <c r="N20" i="8"/>
  <c r="N16" i="8"/>
  <c r="N22" i="7"/>
  <c r="N18" i="7"/>
  <c r="N24" i="6"/>
  <c r="N20" i="6"/>
  <c r="N16" i="6"/>
  <c r="K52" i="9"/>
  <c r="K194" i="10"/>
  <c r="M79" i="9"/>
  <c r="N41" i="12"/>
  <c r="N37" i="12"/>
  <c r="N33" i="12"/>
  <c r="N29" i="12"/>
  <c r="N25" i="12"/>
  <c r="N245" i="10"/>
  <c r="N237" i="10"/>
  <c r="N201" i="10"/>
  <c r="N197" i="10"/>
  <c r="N193" i="10"/>
  <c r="N169" i="10"/>
  <c r="N161" i="10"/>
  <c r="N141" i="10"/>
  <c r="N137" i="10"/>
  <c r="N133" i="10"/>
  <c r="N129" i="10"/>
  <c r="L42" i="12"/>
  <c r="H42" i="12"/>
  <c r="L34" i="12"/>
  <c r="H34" i="12"/>
  <c r="K34" i="12" s="1"/>
  <c r="L206" i="10"/>
  <c r="H206" i="10"/>
  <c r="K206" i="10" s="1"/>
  <c r="L202" i="10"/>
  <c r="H202" i="10"/>
  <c r="K202" i="10" s="1"/>
  <c r="L162" i="10"/>
  <c r="H162" i="10"/>
  <c r="K162" i="10" s="1"/>
  <c r="L158" i="10"/>
  <c r="H158" i="10"/>
  <c r="L154" i="10"/>
  <c r="H154" i="10"/>
  <c r="L150" i="10"/>
  <c r="H150" i="10"/>
  <c r="L110" i="10"/>
  <c r="H110" i="10"/>
  <c r="L106" i="10"/>
  <c r="H106" i="10"/>
  <c r="L102" i="10"/>
  <c r="H102" i="10"/>
  <c r="L98" i="10"/>
  <c r="H98" i="10"/>
  <c r="L94" i="10"/>
  <c r="H94" i="10"/>
  <c r="L90" i="10"/>
  <c r="H90" i="10"/>
  <c r="L86" i="10"/>
  <c r="H86" i="10"/>
  <c r="L82" i="10"/>
  <c r="H82" i="10"/>
  <c r="L78" i="10"/>
  <c r="H78" i="10"/>
  <c r="L74" i="10"/>
  <c r="H74" i="10"/>
  <c r="L70" i="10"/>
  <c r="H70" i="10"/>
  <c r="L66" i="10"/>
  <c r="H66" i="10"/>
  <c r="L62" i="10"/>
  <c r="H62" i="10"/>
  <c r="L58" i="10"/>
  <c r="H58" i="10"/>
  <c r="L54" i="10"/>
  <c r="H54" i="10"/>
  <c r="L50" i="10"/>
  <c r="H50" i="10"/>
  <c r="L46" i="10"/>
  <c r="H46" i="10"/>
  <c r="L42" i="10"/>
  <c r="H42" i="10"/>
  <c r="L38" i="10"/>
  <c r="H38" i="10"/>
  <c r="L34" i="10"/>
  <c r="H34" i="10"/>
  <c r="L30" i="10"/>
  <c r="H30" i="10"/>
  <c r="L26" i="10"/>
  <c r="H26" i="10"/>
  <c r="L32" i="9"/>
  <c r="H32" i="9"/>
  <c r="L46" i="8"/>
  <c r="H46" i="8"/>
  <c r="N19" i="10"/>
  <c r="L41" i="12"/>
  <c r="L37" i="12"/>
  <c r="L33" i="12"/>
  <c r="L29" i="12"/>
  <c r="L25" i="12"/>
  <c r="O217" i="10"/>
  <c r="L189" i="10"/>
  <c r="M165" i="10"/>
  <c r="L157" i="10"/>
  <c r="O137" i="10"/>
  <c r="O133" i="10"/>
  <c r="L105" i="10"/>
  <c r="L77" i="10"/>
  <c r="L61" i="10"/>
  <c r="L45" i="10"/>
  <c r="N80" i="9"/>
  <c r="N68" i="9"/>
  <c r="L44" i="9"/>
  <c r="L40" i="9"/>
  <c r="N28" i="9"/>
  <c r="N32" i="6"/>
  <c r="N28" i="6"/>
  <c r="K24" i="7"/>
  <c r="N44" i="6"/>
  <c r="L44" i="6"/>
  <c r="N40" i="6"/>
  <c r="L40" i="6"/>
  <c r="N36" i="6"/>
  <c r="L36" i="6"/>
  <c r="H23" i="11"/>
  <c r="L23" i="11"/>
  <c r="K238" i="10"/>
  <c r="N38" i="11"/>
  <c r="L38" i="11"/>
  <c r="L34" i="11"/>
  <c r="N34" i="11"/>
  <c r="N30" i="11"/>
  <c r="L30" i="11"/>
  <c r="N26" i="11"/>
  <c r="L26" i="11"/>
  <c r="L82" i="9"/>
  <c r="N82" i="9"/>
  <c r="L78" i="9"/>
  <c r="N78" i="9"/>
  <c r="N74" i="9"/>
  <c r="L74" i="9"/>
  <c r="L70" i="9"/>
  <c r="N70" i="9"/>
  <c r="N66" i="9"/>
  <c r="L66" i="9"/>
  <c r="N62" i="9"/>
  <c r="L62" i="9"/>
  <c r="N58" i="9"/>
  <c r="L58" i="9"/>
  <c r="L54" i="9"/>
  <c r="N54" i="9"/>
  <c r="N50" i="9"/>
  <c r="L50" i="9"/>
  <c r="L46" i="9"/>
  <c r="N46" i="9"/>
  <c r="N42" i="9"/>
  <c r="L42" i="9"/>
  <c r="L38" i="9"/>
  <c r="N38" i="9"/>
  <c r="N34" i="9"/>
  <c r="L34" i="9"/>
  <c r="N30" i="9"/>
  <c r="L30" i="9"/>
  <c r="L26" i="9"/>
  <c r="N26" i="9"/>
  <c r="H31" i="11"/>
  <c r="L31" i="11"/>
  <c r="H27" i="11"/>
  <c r="O27" i="11" s="1"/>
  <c r="L27" i="11"/>
  <c r="H19" i="11"/>
  <c r="L19" i="11"/>
  <c r="H15" i="11"/>
  <c r="L15" i="11"/>
  <c r="O34" i="11"/>
  <c r="H97" i="10"/>
  <c r="L97" i="10"/>
  <c r="O38" i="11"/>
  <c r="M34" i="9"/>
  <c r="O30" i="11"/>
  <c r="O70" i="9"/>
  <c r="O46" i="9"/>
  <c r="M26" i="9"/>
  <c r="O42" i="9"/>
  <c r="O58" i="9"/>
  <c r="L22" i="10"/>
  <c r="L18" i="10"/>
  <c r="N24" i="9"/>
  <c r="L20" i="9"/>
  <c r="N16" i="9"/>
  <c r="L42" i="7"/>
  <c r="N42" i="7"/>
  <c r="N38" i="7"/>
  <c r="L38" i="7"/>
  <c r="L34" i="7"/>
  <c r="N34" i="7"/>
  <c r="L30" i="7"/>
  <c r="N30" i="7"/>
  <c r="L26" i="7"/>
  <c r="N26" i="7"/>
  <c r="K36" i="7"/>
  <c r="K225" i="10"/>
  <c r="L205" i="10"/>
  <c r="H205" i="10"/>
  <c r="O205" i="10" s="1"/>
  <c r="K201" i="10"/>
  <c r="L185" i="10"/>
  <c r="H185" i="10"/>
  <c r="L153" i="10"/>
  <c r="H153" i="10"/>
  <c r="M153" i="10" s="1"/>
  <c r="L149" i="10"/>
  <c r="H149" i="10"/>
  <c r="O149" i="10" s="1"/>
  <c r="L129" i="10"/>
  <c r="H129" i="10"/>
  <c r="O129" i="10" s="1"/>
  <c r="L125" i="10"/>
  <c r="H125" i="10"/>
  <c r="L121" i="10"/>
  <c r="H121" i="10"/>
  <c r="L89" i="10"/>
  <c r="H89" i="10"/>
  <c r="K89" i="10" s="1"/>
  <c r="L85" i="10"/>
  <c r="H85" i="10"/>
  <c r="L73" i="10"/>
  <c r="H73" i="10"/>
  <c r="L69" i="10"/>
  <c r="H69" i="10"/>
  <c r="L57" i="10"/>
  <c r="H57" i="10"/>
  <c r="K57" i="10" s="1"/>
  <c r="L53" i="10"/>
  <c r="H53" i="10"/>
  <c r="M53" i="10" s="1"/>
  <c r="L41" i="10"/>
  <c r="H41" i="10"/>
  <c r="L37" i="10"/>
  <c r="H37" i="10"/>
  <c r="M37" i="10" s="1"/>
  <c r="L25" i="10"/>
  <c r="H25" i="10"/>
  <c r="L21" i="10"/>
  <c r="H21" i="10"/>
  <c r="L17" i="10"/>
  <c r="H17" i="10"/>
  <c r="L59" i="9"/>
  <c r="H59" i="9"/>
  <c r="K37" i="8"/>
  <c r="H17" i="12"/>
  <c r="O17" i="12" s="1"/>
  <c r="H21" i="12"/>
  <c r="O21" i="12" s="1"/>
  <c r="H25" i="12"/>
  <c r="O25" i="12" s="1"/>
  <c r="H29" i="12"/>
  <c r="O29" i="12" s="1"/>
  <c r="H33" i="12"/>
  <c r="O33" i="12" s="1"/>
  <c r="H37" i="12"/>
  <c r="O37" i="12" s="1"/>
  <c r="H41" i="12"/>
  <c r="O41" i="12" s="1"/>
  <c r="H35" i="11"/>
  <c r="K37" i="11"/>
  <c r="L33" i="10"/>
  <c r="H45" i="10"/>
  <c r="L65" i="10"/>
  <c r="H77" i="10"/>
  <c r="H157" i="10"/>
  <c r="L49" i="10"/>
  <c r="H61" i="10"/>
  <c r="M61" i="10" s="1"/>
  <c r="L81" i="10"/>
  <c r="H105" i="10"/>
  <c r="L161" i="10"/>
  <c r="K178" i="10"/>
  <c r="H189" i="10"/>
  <c r="O189" i="10" s="1"/>
  <c r="K20" i="7"/>
  <c r="K111" i="10"/>
  <c r="K251" i="10"/>
  <c r="K191" i="10"/>
  <c r="K231" i="10"/>
  <c r="K242" i="10"/>
  <c r="K33" i="7"/>
  <c r="O34" i="7"/>
  <c r="O42" i="7"/>
  <c r="M18" i="7"/>
  <c r="N183" i="10"/>
  <c r="N163" i="10"/>
  <c r="N147" i="10"/>
  <c r="N127" i="10"/>
  <c r="N107" i="10"/>
  <c r="N99" i="10"/>
  <c r="N83" i="10"/>
  <c r="N75" i="10"/>
  <c r="N67" i="10"/>
  <c r="N59" i="10"/>
  <c r="N51" i="10"/>
  <c r="N43" i="10"/>
  <c r="N35" i="10"/>
  <c r="N27" i="10"/>
  <c r="L141" i="10"/>
  <c r="L137" i="10"/>
  <c r="L133" i="10"/>
  <c r="N29" i="9"/>
  <c r="N71" i="9"/>
  <c r="N35" i="7"/>
  <c r="K119" i="10"/>
  <c r="L14" i="11"/>
  <c r="H14" i="11"/>
  <c r="K159" i="10"/>
  <c r="K49" i="8"/>
  <c r="K103" i="10"/>
  <c r="K81" i="8"/>
  <c r="K151" i="10"/>
  <c r="K215" i="10"/>
  <c r="K15" i="10"/>
  <c r="K95" i="10"/>
  <c r="K222" i="10"/>
  <c r="K41" i="9"/>
  <c r="K58" i="9"/>
  <c r="K69" i="9"/>
  <c r="K45" i="8"/>
  <c r="K31" i="10"/>
  <c r="K39" i="10"/>
  <c r="K47" i="10"/>
  <c r="K55" i="10"/>
  <c r="K63" i="10"/>
  <c r="K71" i="10"/>
  <c r="K79" i="10"/>
  <c r="K87" i="10"/>
  <c r="K135" i="10"/>
  <c r="K229" i="10"/>
  <c r="K28" i="7"/>
  <c r="K32" i="7"/>
  <c r="L25" i="11"/>
  <c r="L247" i="10"/>
  <c r="L239" i="10"/>
  <c r="L223" i="10"/>
  <c r="L207" i="10"/>
  <c r="L199" i="10"/>
  <c r="L191" i="10"/>
  <c r="L187" i="10"/>
  <c r="L175" i="10"/>
  <c r="L159" i="10"/>
  <c r="L151" i="10"/>
  <c r="L143" i="10"/>
  <c r="L111" i="10"/>
  <c r="L103" i="10"/>
  <c r="L95" i="10"/>
  <c r="L87" i="10"/>
  <c r="L79" i="10"/>
  <c r="L71" i="10"/>
  <c r="L63" i="10"/>
  <c r="L55" i="10"/>
  <c r="L47" i="10"/>
  <c r="L39" i="10"/>
  <c r="L31" i="10"/>
  <c r="L23" i="10"/>
  <c r="L15" i="10"/>
  <c r="L81" i="9"/>
  <c r="L49" i="9"/>
  <c r="L75" i="8"/>
  <c r="M24" i="4"/>
  <c r="M44" i="4"/>
  <c r="O44" i="4"/>
  <c r="M15" i="4"/>
  <c r="O15" i="4"/>
  <c r="O25" i="4"/>
  <c r="M27" i="4"/>
  <c r="O27" i="4"/>
  <c r="M36" i="4"/>
  <c r="O36" i="4"/>
  <c r="M19" i="4"/>
  <c r="O19" i="4"/>
  <c r="M20" i="4"/>
  <c r="O20" i="4"/>
  <c r="O21" i="4"/>
  <c r="O22" i="4"/>
  <c r="O30" i="4"/>
  <c r="M31" i="4"/>
  <c r="O31" i="4"/>
  <c r="M32" i="4"/>
  <c r="O32" i="4"/>
  <c r="O33" i="4"/>
  <c r="O41" i="4"/>
  <c r="O42" i="4"/>
  <c r="O23" i="5"/>
  <c r="M23" i="4"/>
  <c r="O23" i="4"/>
  <c r="M43" i="4"/>
  <c r="O43" i="4"/>
  <c r="M16" i="4"/>
  <c r="O16" i="4"/>
  <c r="O26" i="4"/>
  <c r="O37" i="4"/>
  <c r="O45" i="4"/>
  <c r="O15" i="5"/>
  <c r="M17" i="5"/>
  <c r="O17" i="5"/>
  <c r="O18" i="5"/>
  <c r="O34" i="4"/>
  <c r="O17" i="4"/>
  <c r="M28" i="4"/>
  <c r="O28" i="4"/>
  <c r="M35" i="4"/>
  <c r="O35" i="4"/>
  <c r="O38" i="4"/>
  <c r="P38" i="4" s="1"/>
  <c r="O18" i="4"/>
  <c r="O29" i="4"/>
  <c r="M34" i="4"/>
  <c r="M39" i="4"/>
  <c r="O39" i="4"/>
  <c r="M40" i="4"/>
  <c r="O19" i="5"/>
  <c r="M21" i="5"/>
  <c r="O21" i="5"/>
  <c r="O22" i="5"/>
  <c r="M28" i="12"/>
  <c r="O28" i="12"/>
  <c r="K21" i="11"/>
  <c r="M93" i="10"/>
  <c r="M101" i="10"/>
  <c r="M109" i="10"/>
  <c r="O116" i="10"/>
  <c r="O128" i="10"/>
  <c r="O140" i="10"/>
  <c r="M141" i="10"/>
  <c r="O168" i="10"/>
  <c r="O172" i="10"/>
  <c r="M173" i="10"/>
  <c r="K182" i="10"/>
  <c r="O188" i="10"/>
  <c r="O200" i="10"/>
  <c r="O204" i="10"/>
  <c r="K211" i="10"/>
  <c r="K218" i="10"/>
  <c r="M248" i="10"/>
  <c r="P248" i="10" s="1"/>
  <c r="O248" i="10"/>
  <c r="K37" i="9"/>
  <c r="M46" i="9"/>
  <c r="P46" i="9" s="1"/>
  <c r="K55" i="9"/>
  <c r="K61" i="9"/>
  <c r="K55" i="8"/>
  <c r="M60" i="8"/>
  <c r="O60" i="8"/>
  <c r="O38" i="7"/>
  <c r="M38" i="7"/>
  <c r="M16" i="12"/>
  <c r="O16" i="12"/>
  <c r="M32" i="12"/>
  <c r="O32" i="12"/>
  <c r="M40" i="12"/>
  <c r="O40" i="12"/>
  <c r="K33" i="11"/>
  <c r="M29" i="10"/>
  <c r="O29" i="10"/>
  <c r="K49" i="10"/>
  <c r="K81" i="10"/>
  <c r="M117" i="10"/>
  <c r="P117" i="10" s="1"/>
  <c r="O117" i="10"/>
  <c r="K146" i="10"/>
  <c r="K166" i="10"/>
  <c r="O176" i="10"/>
  <c r="O192" i="10"/>
  <c r="K195" i="10"/>
  <c r="K198" i="10"/>
  <c r="K28" i="9"/>
  <c r="M38" i="9"/>
  <c r="O38" i="9"/>
  <c r="M62" i="9"/>
  <c r="O62" i="9"/>
  <c r="O66" i="9"/>
  <c r="M68" i="8"/>
  <c r="O68" i="8"/>
  <c r="M20" i="12"/>
  <c r="O20" i="12"/>
  <c r="K16" i="11"/>
  <c r="M20" i="10"/>
  <c r="K23" i="10"/>
  <c r="M28" i="10"/>
  <c r="K28" i="10"/>
  <c r="M36" i="10"/>
  <c r="O36" i="10"/>
  <c r="M44" i="10"/>
  <c r="M52" i="10"/>
  <c r="M60" i="10"/>
  <c r="M68" i="10"/>
  <c r="M76" i="10"/>
  <c r="M84" i="10"/>
  <c r="O112" i="10"/>
  <c r="M113" i="10"/>
  <c r="K114" i="10"/>
  <c r="M116" i="10"/>
  <c r="P116" i="10" s="1"/>
  <c r="O120" i="10"/>
  <c r="M128" i="10"/>
  <c r="O132" i="10"/>
  <c r="O136" i="10"/>
  <c r="K138" i="10"/>
  <c r="K143" i="10"/>
  <c r="O152" i="10"/>
  <c r="O153" i="10"/>
  <c r="O164" i="10"/>
  <c r="K177" i="10"/>
  <c r="O180" i="10"/>
  <c r="O184" i="10"/>
  <c r="O196" i="10"/>
  <c r="K203" i="10"/>
  <c r="K213" i="10"/>
  <c r="K219" i="10"/>
  <c r="K226" i="10"/>
  <c r="K230" i="10"/>
  <c r="K234" i="10"/>
  <c r="M252" i="10"/>
  <c r="P252" i="10" s="1"/>
  <c r="O252" i="10"/>
  <c r="O18" i="9"/>
  <c r="K35" i="9"/>
  <c r="K46" i="9"/>
  <c r="K49" i="9"/>
  <c r="M58" i="9"/>
  <c r="K67" i="9"/>
  <c r="O74" i="9"/>
  <c r="M74" i="9"/>
  <c r="K77" i="9"/>
  <c r="K31" i="8"/>
  <c r="K51" i="8"/>
  <c r="K65" i="8"/>
  <c r="K79" i="8"/>
  <c r="K16" i="7"/>
  <c r="O30" i="7"/>
  <c r="M30" i="7"/>
  <c r="M24" i="12"/>
  <c r="O24" i="12"/>
  <c r="K30" i="12"/>
  <c r="M36" i="12"/>
  <c r="O36" i="12"/>
  <c r="K38" i="12"/>
  <c r="M33" i="10"/>
  <c r="M41" i="10"/>
  <c r="M49" i="10"/>
  <c r="M57" i="10"/>
  <c r="M65" i="10"/>
  <c r="M73" i="10"/>
  <c r="M81" i="10"/>
  <c r="M89" i="10"/>
  <c r="M92" i="10"/>
  <c r="M100" i="10"/>
  <c r="M108" i="10"/>
  <c r="K118" i="10"/>
  <c r="O124" i="10"/>
  <c r="K127" i="10"/>
  <c r="K134" i="10"/>
  <c r="O145" i="10"/>
  <c r="O148" i="10"/>
  <c r="O156" i="10"/>
  <c r="K165" i="10"/>
  <c r="K167" i="10"/>
  <c r="M176" i="10"/>
  <c r="P176" i="10" s="1"/>
  <c r="K185" i="10"/>
  <c r="K187" i="10"/>
  <c r="K199" i="10"/>
  <c r="K210" i="10"/>
  <c r="K214" i="10"/>
  <c r="M221" i="10"/>
  <c r="P221" i="10" s="1"/>
  <c r="O221" i="10"/>
  <c r="K241" i="10"/>
  <c r="K243" i="10"/>
  <c r="K250" i="10"/>
  <c r="K36" i="9"/>
  <c r="K44" i="9"/>
  <c r="K51" i="9"/>
  <c r="M54" i="9"/>
  <c r="K60" i="9"/>
  <c r="M66" i="9"/>
  <c r="K68" i="9"/>
  <c r="K79" i="9"/>
  <c r="M82" i="9"/>
  <c r="K21" i="8"/>
  <c r="M64" i="8"/>
  <c r="O64" i="8"/>
  <c r="M72" i="8"/>
  <c r="O72" i="8"/>
  <c r="K30" i="8"/>
  <c r="K34" i="8"/>
  <c r="K38" i="8"/>
  <c r="K46" i="8"/>
  <c r="K50" i="8"/>
  <c r="K54" i="8"/>
  <c r="K59" i="8"/>
  <c r="K74" i="8"/>
  <c r="K82" i="8"/>
  <c r="K40" i="7"/>
  <c r="K42" i="6"/>
  <c r="O251" i="10"/>
  <c r="O243" i="10"/>
  <c r="M231" i="10"/>
  <c r="M227" i="10"/>
  <c r="O219" i="10"/>
  <c r="M215" i="10"/>
  <c r="M211" i="10"/>
  <c r="M195" i="10"/>
  <c r="M179" i="10"/>
  <c r="O171" i="10"/>
  <c r="M167" i="10"/>
  <c r="M155" i="10"/>
  <c r="M139" i="10"/>
  <c r="M135" i="10"/>
  <c r="O131" i="10"/>
  <c r="M123" i="10"/>
  <c r="M119" i="10"/>
  <c r="M115" i="10"/>
  <c r="K21" i="9"/>
  <c r="M16" i="6"/>
  <c r="K16" i="6"/>
  <c r="K18" i="6"/>
  <c r="O33" i="6"/>
  <c r="O26" i="9"/>
  <c r="M30" i="9"/>
  <c r="O34" i="9"/>
  <c r="P34" i="9" s="1"/>
  <c r="M50" i="9"/>
  <c r="K59" i="9"/>
  <c r="M78" i="9"/>
  <c r="M32" i="8"/>
  <c r="M40" i="8"/>
  <c r="M44" i="8"/>
  <c r="O44" i="8"/>
  <c r="M52" i="8"/>
  <c r="M76" i="8"/>
  <c r="O76" i="8"/>
  <c r="K17" i="7"/>
  <c r="M16" i="8"/>
  <c r="K62" i="8"/>
  <c r="K66" i="8"/>
  <c r="K30" i="6"/>
  <c r="K46" i="6"/>
  <c r="N253" i="10"/>
  <c r="L253" i="10"/>
  <c r="O253" i="10"/>
  <c r="N249" i="10"/>
  <c r="L249" i="10"/>
  <c r="L245" i="10"/>
  <c r="O245" i="10"/>
  <c r="L241" i="10"/>
  <c r="O241" i="10"/>
  <c r="N241" i="10"/>
  <c r="L237" i="10"/>
  <c r="O237" i="10"/>
  <c r="O233" i="10"/>
  <c r="N233" i="10"/>
  <c r="L233" i="10"/>
  <c r="O229" i="10"/>
  <c r="N229" i="10"/>
  <c r="L229" i="10"/>
  <c r="O225" i="10"/>
  <c r="N225" i="10"/>
  <c r="L225" i="10"/>
  <c r="N221" i="10"/>
  <c r="L221" i="10"/>
  <c r="N217" i="10"/>
  <c r="L217" i="10"/>
  <c r="L213" i="10"/>
  <c r="O213" i="10"/>
  <c r="N213" i="10"/>
  <c r="L209" i="10"/>
  <c r="N209" i="10"/>
  <c r="N205" i="10"/>
  <c r="L201" i="10"/>
  <c r="O201" i="10"/>
  <c r="L197" i="10"/>
  <c r="O197" i="10"/>
  <c r="L193" i="10"/>
  <c r="N189" i="10"/>
  <c r="O185" i="10"/>
  <c r="N185" i="10"/>
  <c r="M185" i="10"/>
  <c r="O181" i="10"/>
  <c r="N181" i="10"/>
  <c r="L181" i="10"/>
  <c r="N177" i="10"/>
  <c r="L177" i="10"/>
  <c r="N173" i="10"/>
  <c r="L173" i="10"/>
  <c r="L169" i="10"/>
  <c r="O169" i="10"/>
  <c r="L165" i="10"/>
  <c r="N165" i="10"/>
  <c r="N157" i="10"/>
  <c r="N153" i="10"/>
  <c r="P153" i="10" s="1"/>
  <c r="N149" i="10"/>
  <c r="M149" i="10"/>
  <c r="P149" i="10" s="1"/>
  <c r="N145" i="10"/>
  <c r="L145" i="10"/>
  <c r="O125" i="10"/>
  <c r="N125" i="10"/>
  <c r="O121" i="10"/>
  <c r="N121" i="10"/>
  <c r="N117" i="10"/>
  <c r="L117" i="10"/>
  <c r="N113" i="10"/>
  <c r="L113" i="10"/>
  <c r="N109" i="10"/>
  <c r="L109" i="10"/>
  <c r="N105" i="10"/>
  <c r="N101" i="10"/>
  <c r="L101" i="10"/>
  <c r="N97" i="10"/>
  <c r="N93" i="10"/>
  <c r="L93" i="10"/>
  <c r="N89" i="10"/>
  <c r="O85" i="10"/>
  <c r="N85" i="10"/>
  <c r="N81" i="10"/>
  <c r="N77" i="10"/>
  <c r="N73" i="10"/>
  <c r="N69" i="10"/>
  <c r="N65" i="10"/>
  <c r="O61" i="10"/>
  <c r="N61" i="10"/>
  <c r="N57" i="10"/>
  <c r="N53" i="10"/>
  <c r="N49" i="10"/>
  <c r="O45" i="10"/>
  <c r="N45" i="10"/>
  <c r="N41" i="10"/>
  <c r="N37" i="10"/>
  <c r="N33" i="10"/>
  <c r="N29" i="10"/>
  <c r="L29" i="10"/>
  <c r="N25" i="10"/>
  <c r="M25" i="10"/>
  <c r="O83" i="9"/>
  <c r="N83" i="9"/>
  <c r="L83" i="9"/>
  <c r="L79" i="9"/>
  <c r="N79" i="9"/>
  <c r="N75" i="9"/>
  <c r="L75" i="9"/>
  <c r="L71" i="9"/>
  <c r="L67" i="9"/>
  <c r="N67" i="9"/>
  <c r="M67" i="9"/>
  <c r="N63" i="9"/>
  <c r="L63" i="9"/>
  <c r="N59" i="9"/>
  <c r="N55" i="9"/>
  <c r="L55" i="9"/>
  <c r="L51" i="9"/>
  <c r="N51" i="9"/>
  <c r="L47" i="9"/>
  <c r="O47" i="9"/>
  <c r="N47" i="9"/>
  <c r="N43" i="9"/>
  <c r="L43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O81" i="8"/>
  <c r="N81" i="8"/>
  <c r="M81" i="8"/>
  <c r="L81" i="8"/>
  <c r="N77" i="8"/>
  <c r="M77" i="8"/>
  <c r="L77" i="8"/>
  <c r="N73" i="8"/>
  <c r="L73" i="8"/>
  <c r="N69" i="8"/>
  <c r="M69" i="8"/>
  <c r="L69" i="8"/>
  <c r="N65" i="8"/>
  <c r="L65" i="8"/>
  <c r="N61" i="8"/>
  <c r="L61" i="8"/>
  <c r="O61" i="8"/>
  <c r="L57" i="8"/>
  <c r="O57" i="8"/>
  <c r="N57" i="8"/>
  <c r="O53" i="8"/>
  <c r="N53" i="8"/>
  <c r="L53" i="8"/>
  <c r="N49" i="8"/>
  <c r="L49" i="8"/>
  <c r="O49" i="8"/>
  <c r="L45" i="8"/>
  <c r="O45" i="8"/>
  <c r="N45" i="8"/>
  <c r="O41" i="8"/>
  <c r="N41" i="8"/>
  <c r="L41" i="8"/>
  <c r="O37" i="8"/>
  <c r="N37" i="8"/>
  <c r="L37" i="8"/>
  <c r="N33" i="8"/>
  <c r="L33" i="8"/>
  <c r="O33" i="8"/>
  <c r="L29" i="8"/>
  <c r="O29" i="8"/>
  <c r="N29" i="8"/>
  <c r="N25" i="8"/>
  <c r="L25" i="8"/>
  <c r="N21" i="8"/>
  <c r="L21" i="8"/>
  <c r="N17" i="8"/>
  <c r="L17" i="8"/>
  <c r="L39" i="7"/>
  <c r="O39" i="7"/>
  <c r="N39" i="7"/>
  <c r="L35" i="7"/>
  <c r="O35" i="7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N45" i="6"/>
  <c r="M45" i="6"/>
  <c r="L45" i="6"/>
  <c r="M41" i="6"/>
  <c r="L41" i="6"/>
  <c r="N41" i="6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201" i="10"/>
  <c r="M133" i="10"/>
  <c r="P133" i="10" s="1"/>
  <c r="M197" i="10"/>
  <c r="M45" i="10"/>
  <c r="M85" i="10"/>
  <c r="M125" i="10"/>
  <c r="M157" i="10"/>
  <c r="M249" i="10"/>
  <c r="M209" i="10"/>
  <c r="M213" i="10"/>
  <c r="M241" i="10"/>
  <c r="M49" i="8"/>
  <c r="M237" i="10"/>
  <c r="M17" i="8"/>
  <c r="M25" i="8"/>
  <c r="M19" i="7"/>
  <c r="M225" i="10"/>
  <c r="M229" i="10"/>
  <c r="P229" i="10" s="1"/>
  <c r="M53" i="8"/>
  <c r="M45" i="8"/>
  <c r="M21" i="8"/>
  <c r="M57" i="8"/>
  <c r="M37" i="8"/>
  <c r="M65" i="8"/>
  <c r="M73" i="8"/>
  <c r="M23" i="7"/>
  <c r="M31" i="7"/>
  <c r="M35" i="7"/>
  <c r="M39" i="7"/>
  <c r="O250" i="10"/>
  <c r="O246" i="10"/>
  <c r="O242" i="10"/>
  <c r="O194" i="10"/>
  <c r="O190" i="10"/>
  <c r="O170" i="10"/>
  <c r="O142" i="10"/>
  <c r="O134" i="10"/>
  <c r="O130" i="10"/>
  <c r="O72" i="9"/>
  <c r="O64" i="9"/>
  <c r="O52" i="9"/>
  <c r="O32" i="7"/>
  <c r="N26" i="12"/>
  <c r="L26" i="12"/>
  <c r="N18" i="12"/>
  <c r="L18" i="12"/>
  <c r="L14" i="12"/>
  <c r="H14" i="12"/>
  <c r="O14" i="12" s="1"/>
  <c r="L14" i="8"/>
  <c r="H14" i="8"/>
  <c r="M14" i="8" s="1"/>
  <c r="K22" i="6"/>
  <c r="K27" i="11"/>
  <c r="K26" i="6"/>
  <c r="K14" i="4"/>
  <c r="K14" i="9"/>
  <c r="O26" i="11"/>
  <c r="O22" i="11"/>
  <c r="O18" i="11"/>
  <c r="O25" i="10"/>
  <c r="O26" i="7"/>
  <c r="O22" i="7"/>
  <c r="O18" i="7"/>
  <c r="O25" i="6"/>
  <c r="O21" i="6"/>
  <c r="O17" i="6"/>
  <c r="O14" i="9"/>
  <c r="O14" i="5"/>
  <c r="P14" i="5" s="1"/>
  <c r="N43" i="12"/>
  <c r="L43" i="12"/>
  <c r="O43" i="12"/>
  <c r="O39" i="12"/>
  <c r="N39" i="12"/>
  <c r="L39" i="12"/>
  <c r="L35" i="12"/>
  <c r="O35" i="12"/>
  <c r="N35" i="12"/>
  <c r="O31" i="12"/>
  <c r="N31" i="12"/>
  <c r="L31" i="12"/>
  <c r="N27" i="12"/>
  <c r="L27" i="12"/>
  <c r="N23" i="12"/>
  <c r="L23" i="12"/>
  <c r="N19" i="12"/>
  <c r="L19" i="12"/>
  <c r="L15" i="12"/>
  <c r="N15" i="12"/>
  <c r="O37" i="11"/>
  <c r="L37" i="11"/>
  <c r="O33" i="11"/>
  <c r="N33" i="11"/>
  <c r="N29" i="11"/>
  <c r="M29" i="11"/>
  <c r="M21" i="11"/>
  <c r="N21" i="11"/>
  <c r="M17" i="11"/>
  <c r="L17" i="11"/>
  <c r="O27" i="12"/>
  <c r="O23" i="12"/>
  <c r="O19" i="12"/>
  <c r="O15" i="12"/>
  <c r="M15" i="12"/>
  <c r="K20" i="9"/>
  <c r="K15" i="8"/>
  <c r="K19" i="8"/>
  <c r="K21" i="6"/>
  <c r="K25" i="10"/>
  <c r="K18" i="7"/>
  <c r="O24" i="10"/>
  <c r="O16" i="10"/>
  <c r="O27" i="9"/>
  <c r="O23" i="9"/>
  <c r="O19" i="9"/>
  <c r="O15" i="9"/>
  <c r="O28" i="6"/>
  <c r="O24" i="6"/>
  <c r="O20" i="6"/>
  <c r="K25" i="6"/>
  <c r="K23" i="8"/>
  <c r="N42" i="12"/>
  <c r="N38" i="12"/>
  <c r="L38" i="12"/>
  <c r="N34" i="12"/>
  <c r="N30" i="12"/>
  <c r="L30" i="12"/>
  <c r="N22" i="12"/>
  <c r="L22" i="12"/>
  <c r="L36" i="11"/>
  <c r="N36" i="11"/>
  <c r="N32" i="11"/>
  <c r="L32" i="11"/>
  <c r="N28" i="11"/>
  <c r="L28" i="11"/>
  <c r="N24" i="11"/>
  <c r="L24" i="11"/>
  <c r="N20" i="11"/>
  <c r="L20" i="11"/>
  <c r="N16" i="11"/>
  <c r="L16" i="11"/>
  <c r="O26" i="12"/>
  <c r="O22" i="12"/>
  <c r="O18" i="12"/>
  <c r="O25" i="11"/>
  <c r="K25" i="11"/>
  <c r="K18" i="12"/>
  <c r="K22" i="12"/>
  <c r="K26" i="12"/>
  <c r="K15" i="9"/>
  <c r="K18" i="8"/>
  <c r="M174" i="10"/>
  <c r="K19" i="9"/>
  <c r="K23" i="9"/>
  <c r="M48" i="9"/>
  <c r="M194" i="10"/>
  <c r="M122" i="10"/>
  <c r="M130" i="10"/>
  <c r="M134" i="10"/>
  <c r="M246" i="10"/>
  <c r="M52" i="9"/>
  <c r="M126" i="10"/>
  <c r="M242" i="10"/>
  <c r="K27" i="9"/>
  <c r="M76" i="9"/>
  <c r="M250" i="10"/>
  <c r="M56" i="9"/>
  <c r="K26" i="8"/>
  <c r="K22" i="8"/>
  <c r="M219" i="10"/>
  <c r="L14" i="7"/>
  <c r="N14" i="7"/>
  <c r="M235" i="10"/>
  <c r="P17" i="4"/>
  <c r="L14" i="10"/>
  <c r="O14" i="10"/>
  <c r="O14" i="6"/>
  <c r="N14" i="6"/>
  <c r="L14" i="6"/>
  <c r="N37" i="11"/>
  <c r="M37" i="11"/>
  <c r="M33" i="11"/>
  <c r="L33" i="11"/>
  <c r="L29" i="11"/>
  <c r="N25" i="11"/>
  <c r="M25" i="11"/>
  <c r="L21" i="11"/>
  <c r="O21" i="11"/>
  <c r="N17" i="11"/>
  <c r="N251" i="10"/>
  <c r="M251" i="10"/>
  <c r="L251" i="10"/>
  <c r="O247" i="10"/>
  <c r="N247" i="10"/>
  <c r="N243" i="10"/>
  <c r="M243" i="10"/>
  <c r="L243" i="10"/>
  <c r="O239" i="10"/>
  <c r="N239" i="10"/>
  <c r="N235" i="10"/>
  <c r="L235" i="10"/>
  <c r="L231" i="10"/>
  <c r="O231" i="10"/>
  <c r="N231" i="10"/>
  <c r="L227" i="10"/>
  <c r="N227" i="10"/>
  <c r="O223" i="10"/>
  <c r="N223" i="10"/>
  <c r="N219" i="10"/>
  <c r="L219" i="10"/>
  <c r="L215" i="10"/>
  <c r="O215" i="10"/>
  <c r="N215" i="10"/>
  <c r="L211" i="10"/>
  <c r="O211" i="10"/>
  <c r="N211" i="10"/>
  <c r="O207" i="10"/>
  <c r="N207" i="10"/>
  <c r="N203" i="10"/>
  <c r="M203" i="10"/>
  <c r="L203" i="10"/>
  <c r="O199" i="10"/>
  <c r="N199" i="10"/>
  <c r="L195" i="10"/>
  <c r="O195" i="10"/>
  <c r="N195" i="10"/>
  <c r="O191" i="10"/>
  <c r="N191" i="10"/>
  <c r="O187" i="10"/>
  <c r="N187" i="10"/>
  <c r="M187" i="10"/>
  <c r="L183" i="10"/>
  <c r="O183" i="10"/>
  <c r="L179" i="10"/>
  <c r="N179" i="10"/>
  <c r="O175" i="10"/>
  <c r="N175" i="10"/>
  <c r="N171" i="10"/>
  <c r="L171" i="10"/>
  <c r="L167" i="10"/>
  <c r="O167" i="10"/>
  <c r="N167" i="10"/>
  <c r="L163" i="10"/>
  <c r="O163" i="10"/>
  <c r="O159" i="10"/>
  <c r="N159" i="10"/>
  <c r="M159" i="10"/>
  <c r="L155" i="10"/>
  <c r="N155" i="10"/>
  <c r="O151" i="10"/>
  <c r="N151" i="10"/>
  <c r="L147" i="10"/>
  <c r="O147" i="10"/>
  <c r="O143" i="10"/>
  <c r="N143" i="10"/>
  <c r="M143" i="10"/>
  <c r="L139" i="10"/>
  <c r="N139" i="10"/>
  <c r="L135" i="10"/>
  <c r="O135" i="10"/>
  <c r="N135" i="10"/>
  <c r="N131" i="10"/>
  <c r="L131" i="10"/>
  <c r="M127" i="10"/>
  <c r="L127" i="10"/>
  <c r="L123" i="10"/>
  <c r="N123" i="10"/>
  <c r="L119" i="10"/>
  <c r="O119" i="10"/>
  <c r="N119" i="10"/>
  <c r="L115" i="10"/>
  <c r="N115" i="10"/>
  <c r="O111" i="10"/>
  <c r="N111" i="10"/>
  <c r="L107" i="10"/>
  <c r="O107" i="10"/>
  <c r="O103" i="10"/>
  <c r="N103" i="10"/>
  <c r="L99" i="10"/>
  <c r="O99" i="10"/>
  <c r="O95" i="10"/>
  <c r="N95" i="10"/>
  <c r="L91" i="10"/>
  <c r="O91" i="10"/>
  <c r="O87" i="10"/>
  <c r="N87" i="10"/>
  <c r="L83" i="10"/>
  <c r="O83" i="10"/>
  <c r="O79" i="10"/>
  <c r="N79" i="10"/>
  <c r="L75" i="10"/>
  <c r="O75" i="10"/>
  <c r="O71" i="10"/>
  <c r="N71" i="10"/>
  <c r="L67" i="10"/>
  <c r="O67" i="10"/>
  <c r="O63" i="10"/>
  <c r="N63" i="10"/>
  <c r="L59" i="10"/>
  <c r="O59" i="10"/>
  <c r="O55" i="10"/>
  <c r="N55" i="10"/>
  <c r="L51" i="10"/>
  <c r="O51" i="10"/>
  <c r="O47" i="10"/>
  <c r="N47" i="10"/>
  <c r="L43" i="10"/>
  <c r="O43" i="10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O81" i="9"/>
  <c r="N81" i="9"/>
  <c r="O77" i="9"/>
  <c r="N77" i="9"/>
  <c r="L77" i="9"/>
  <c r="P22" i="4"/>
  <c r="P33" i="4"/>
  <c r="N14" i="10"/>
  <c r="L73" i="9"/>
  <c r="O73" i="9"/>
  <c r="N73" i="9"/>
  <c r="O69" i="9"/>
  <c r="N69" i="9"/>
  <c r="L69" i="9"/>
  <c r="L65" i="9"/>
  <c r="O65" i="9"/>
  <c r="N65" i="9"/>
  <c r="O61" i="9"/>
  <c r="N61" i="9"/>
  <c r="L61" i="9"/>
  <c r="O57" i="9"/>
  <c r="N57" i="9"/>
  <c r="L57" i="9"/>
  <c r="N53" i="9"/>
  <c r="O53" i="9"/>
  <c r="L53" i="9"/>
  <c r="N49" i="9"/>
  <c r="O49" i="9"/>
  <c r="N45" i="9"/>
  <c r="O45" i="9"/>
  <c r="P45" i="9" s="1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83" i="8"/>
  <c r="L83" i="8"/>
  <c r="L79" i="8"/>
  <c r="N79" i="8"/>
  <c r="O75" i="8"/>
  <c r="N75" i="8"/>
  <c r="N71" i="8"/>
  <c r="L71" i="8"/>
  <c r="N67" i="8"/>
  <c r="L67" i="8"/>
  <c r="O67" i="8"/>
  <c r="O63" i="8"/>
  <c r="N63" i="8"/>
  <c r="L63" i="8"/>
  <c r="N59" i="8"/>
  <c r="M59" i="8"/>
  <c r="L59" i="8"/>
  <c r="L55" i="8"/>
  <c r="O55" i="8"/>
  <c r="N55" i="8"/>
  <c r="M55" i="8"/>
  <c r="O51" i="8"/>
  <c r="N51" i="8"/>
  <c r="L51" i="8"/>
  <c r="N47" i="8"/>
  <c r="L47" i="8"/>
  <c r="L43" i="8"/>
  <c r="O43" i="8"/>
  <c r="N43" i="8"/>
  <c r="N39" i="8"/>
  <c r="M39" i="8"/>
  <c r="L39" i="8"/>
  <c r="N35" i="8"/>
  <c r="M35" i="8"/>
  <c r="L35" i="8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O41" i="7"/>
  <c r="N41" i="7"/>
  <c r="L41" i="7"/>
  <c r="O37" i="7"/>
  <c r="N37" i="7"/>
  <c r="L37" i="7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O47" i="6"/>
  <c r="N47" i="6"/>
  <c r="L47" i="6"/>
  <c r="L43" i="6"/>
  <c r="O43" i="6"/>
  <c r="N43" i="6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K14" i="11"/>
  <c r="M14" i="10"/>
  <c r="M15" i="10"/>
  <c r="M19" i="10"/>
  <c r="M23" i="10"/>
  <c r="M27" i="10"/>
  <c r="M31" i="10"/>
  <c r="M35" i="10"/>
  <c r="M39" i="10"/>
  <c r="M43" i="10"/>
  <c r="M47" i="10"/>
  <c r="M51" i="10"/>
  <c r="M55" i="10"/>
  <c r="M59" i="10"/>
  <c r="M63" i="10"/>
  <c r="M67" i="10"/>
  <c r="M71" i="10"/>
  <c r="M75" i="10"/>
  <c r="M79" i="10"/>
  <c r="M83" i="10"/>
  <c r="M87" i="10"/>
  <c r="M91" i="10"/>
  <c r="M95" i="10"/>
  <c r="M99" i="10"/>
  <c r="M103" i="10"/>
  <c r="M107" i="10"/>
  <c r="M111" i="10"/>
  <c r="M151" i="10"/>
  <c r="M191" i="10"/>
  <c r="M199" i="10"/>
  <c r="M29" i="9"/>
  <c r="M45" i="9"/>
  <c r="M57" i="9"/>
  <c r="M41" i="9"/>
  <c r="M37" i="9"/>
  <c r="M49" i="9"/>
  <c r="M53" i="9"/>
  <c r="M77" i="9"/>
  <c r="M21" i="9"/>
  <c r="M61" i="9"/>
  <c r="M69" i="9"/>
  <c r="M81" i="9"/>
  <c r="M17" i="7"/>
  <c r="O14" i="11"/>
  <c r="K16" i="4"/>
  <c r="M25" i="4"/>
  <c r="M30" i="4"/>
  <c r="P30" i="4" s="1"/>
  <c r="K32" i="4"/>
  <c r="M24" i="5"/>
  <c r="P24" i="5" s="1"/>
  <c r="K24" i="5"/>
  <c r="M21" i="4"/>
  <c r="P21" i="4" s="1"/>
  <c r="M26" i="4"/>
  <c r="P26" i="4" s="1"/>
  <c r="M37" i="4"/>
  <c r="P37" i="4" s="1"/>
  <c r="M41" i="4"/>
  <c r="P41" i="4" s="1"/>
  <c r="M45" i="4"/>
  <c r="M16" i="5"/>
  <c r="P16" i="5" s="1"/>
  <c r="K16" i="5"/>
  <c r="K20" i="4"/>
  <c r="K36" i="4"/>
  <c r="M20" i="5"/>
  <c r="P20" i="5" s="1"/>
  <c r="K20" i="5"/>
  <c r="K17" i="5"/>
  <c r="K21" i="5"/>
  <c r="M19" i="12"/>
  <c r="K19" i="12"/>
  <c r="K21" i="12"/>
  <c r="M21" i="12"/>
  <c r="P21" i="12" s="1"/>
  <c r="M23" i="12"/>
  <c r="K23" i="12"/>
  <c r="K25" i="12"/>
  <c r="M25" i="12"/>
  <c r="P25" i="12" s="1"/>
  <c r="M27" i="12"/>
  <c r="K27" i="12"/>
  <c r="K29" i="12"/>
  <c r="M29" i="12"/>
  <c r="P29" i="12" s="1"/>
  <c r="M31" i="12"/>
  <c r="K31" i="12"/>
  <c r="K33" i="12"/>
  <c r="M33" i="12"/>
  <c r="P33" i="12" s="1"/>
  <c r="M35" i="12"/>
  <c r="K35" i="12"/>
  <c r="K37" i="12"/>
  <c r="M37" i="12"/>
  <c r="P37" i="12" s="1"/>
  <c r="M39" i="12"/>
  <c r="K39" i="12"/>
  <c r="K41" i="12"/>
  <c r="M41" i="12"/>
  <c r="P41" i="12" s="1"/>
  <c r="M43" i="12"/>
  <c r="K43" i="12"/>
  <c r="K15" i="12"/>
  <c r="M17" i="12"/>
  <c r="P17" i="12" s="1"/>
  <c r="K22" i="11"/>
  <c r="M22" i="11"/>
  <c r="K38" i="11"/>
  <c r="M38" i="11"/>
  <c r="P38" i="11" s="1"/>
  <c r="K144" i="10"/>
  <c r="M144" i="10"/>
  <c r="P144" i="10" s="1"/>
  <c r="K160" i="10"/>
  <c r="M160" i="10"/>
  <c r="P160" i="10" s="1"/>
  <c r="K181" i="10"/>
  <c r="M181" i="10"/>
  <c r="M189" i="10"/>
  <c r="K189" i="10"/>
  <c r="K83" i="9"/>
  <c r="M83" i="9"/>
  <c r="M41" i="8"/>
  <c r="K41" i="8"/>
  <c r="K67" i="8"/>
  <c r="M67" i="8"/>
  <c r="K18" i="11"/>
  <c r="M18" i="11"/>
  <c r="M27" i="11"/>
  <c r="P27" i="11" s="1"/>
  <c r="K34" i="11"/>
  <c r="M34" i="11"/>
  <c r="P34" i="11" s="1"/>
  <c r="M131" i="10"/>
  <c r="K131" i="10"/>
  <c r="M171" i="10"/>
  <c r="K171" i="10"/>
  <c r="K205" i="10"/>
  <c r="M245" i="10"/>
  <c r="K245" i="10"/>
  <c r="M253" i="10"/>
  <c r="K253" i="10"/>
  <c r="M23" i="11"/>
  <c r="K30" i="11"/>
  <c r="M30" i="11"/>
  <c r="P30" i="11" s="1"/>
  <c r="M147" i="10"/>
  <c r="K147" i="10"/>
  <c r="M163" i="10"/>
  <c r="K163" i="10"/>
  <c r="M183" i="10"/>
  <c r="K183" i="10"/>
  <c r="K26" i="11"/>
  <c r="M26" i="11"/>
  <c r="M16" i="10"/>
  <c r="K16" i="10"/>
  <c r="M24" i="10"/>
  <c r="K24" i="10"/>
  <c r="M32" i="10"/>
  <c r="P32" i="10" s="1"/>
  <c r="K32" i="10"/>
  <c r="M40" i="10"/>
  <c r="P40" i="10" s="1"/>
  <c r="K40" i="10"/>
  <c r="M48" i="10"/>
  <c r="P48" i="10" s="1"/>
  <c r="K48" i="10"/>
  <c r="M56" i="10"/>
  <c r="P56" i="10" s="1"/>
  <c r="K56" i="10"/>
  <c r="M64" i="10"/>
  <c r="P64" i="10" s="1"/>
  <c r="K64" i="10"/>
  <c r="M72" i="10"/>
  <c r="P72" i="10" s="1"/>
  <c r="K72" i="10"/>
  <c r="M80" i="10"/>
  <c r="P80" i="10" s="1"/>
  <c r="K80" i="10"/>
  <c r="M88" i="10"/>
  <c r="P88" i="10" s="1"/>
  <c r="K88" i="10"/>
  <c r="M96" i="10"/>
  <c r="P96" i="10" s="1"/>
  <c r="K96" i="10"/>
  <c r="M104" i="10"/>
  <c r="P104" i="10" s="1"/>
  <c r="K104" i="10"/>
  <c r="M121" i="10"/>
  <c r="K121" i="10"/>
  <c r="M129" i="10"/>
  <c r="K129" i="10"/>
  <c r="M137" i="10"/>
  <c r="P137" i="10" s="1"/>
  <c r="K137" i="10"/>
  <c r="M169" i="10"/>
  <c r="K169" i="10"/>
  <c r="M175" i="10"/>
  <c r="K175" i="10"/>
  <c r="M207" i="10"/>
  <c r="K207" i="10"/>
  <c r="M217" i="10"/>
  <c r="K217" i="10"/>
  <c r="M223" i="10"/>
  <c r="K223" i="10"/>
  <c r="M233" i="10"/>
  <c r="K233" i="10"/>
  <c r="M239" i="10"/>
  <c r="K239" i="10"/>
  <c r="M247" i="10"/>
  <c r="K247" i="10"/>
  <c r="K21" i="7"/>
  <c r="M21" i="7"/>
  <c r="K29" i="7"/>
  <c r="M29" i="7"/>
  <c r="K37" i="7"/>
  <c r="M37" i="7"/>
  <c r="M17" i="6"/>
  <c r="K17" i="6"/>
  <c r="M25" i="9"/>
  <c r="K25" i="9"/>
  <c r="M33" i="9"/>
  <c r="K33" i="9"/>
  <c r="M42" i="9"/>
  <c r="P42" i="9" s="1"/>
  <c r="K42" i="9"/>
  <c r="M73" i="9"/>
  <c r="K73" i="9"/>
  <c r="K19" i="10"/>
  <c r="K27" i="10"/>
  <c r="K35" i="10"/>
  <c r="K43" i="10"/>
  <c r="K51" i="10"/>
  <c r="K59" i="10"/>
  <c r="K67" i="10"/>
  <c r="K75" i="10"/>
  <c r="K83" i="10"/>
  <c r="K91" i="10"/>
  <c r="K99" i="10"/>
  <c r="K107" i="10"/>
  <c r="K130" i="10"/>
  <c r="K221" i="10"/>
  <c r="K237" i="10"/>
  <c r="K246" i="10"/>
  <c r="M17" i="9"/>
  <c r="K17" i="9"/>
  <c r="K47" i="9"/>
  <c r="M47" i="9"/>
  <c r="M65" i="9"/>
  <c r="K65" i="9"/>
  <c r="M24" i="8"/>
  <c r="P24" i="8" s="1"/>
  <c r="K24" i="8"/>
  <c r="M33" i="8"/>
  <c r="K33" i="8"/>
  <c r="M112" i="10"/>
  <c r="P112" i="10" s="1"/>
  <c r="M192" i="10"/>
  <c r="P192" i="10" s="1"/>
  <c r="M200" i="10"/>
  <c r="P200" i="10" s="1"/>
  <c r="M22" i="9"/>
  <c r="P22" i="9" s="1"/>
  <c r="K22" i="9"/>
  <c r="M70" i="9"/>
  <c r="P70" i="9" s="1"/>
  <c r="K70" i="9"/>
  <c r="K42" i="8"/>
  <c r="M42" i="8"/>
  <c r="M61" i="8"/>
  <c r="K61" i="8"/>
  <c r="K45" i="9"/>
  <c r="K53" i="9"/>
  <c r="K57" i="9"/>
  <c r="K81" i="9"/>
  <c r="K27" i="8"/>
  <c r="M27" i="8"/>
  <c r="M29" i="8"/>
  <c r="K29" i="8"/>
  <c r="K53" i="8"/>
  <c r="K57" i="8"/>
  <c r="K70" i="8"/>
  <c r="M70" i="8"/>
  <c r="M25" i="7"/>
  <c r="K25" i="7"/>
  <c r="K34" i="7"/>
  <c r="M34" i="7"/>
  <c r="P34" i="7" s="1"/>
  <c r="M15" i="9"/>
  <c r="M31" i="9"/>
  <c r="M51" i="9"/>
  <c r="M63" i="9"/>
  <c r="M47" i="8"/>
  <c r="K41" i="7"/>
  <c r="M41" i="7"/>
  <c r="P68" i="8"/>
  <c r="K68" i="8"/>
  <c r="K23" i="7"/>
  <c r="K35" i="7"/>
  <c r="M79" i="8"/>
  <c r="M83" i="8"/>
  <c r="M20" i="6"/>
  <c r="K20" i="6"/>
  <c r="M28" i="6"/>
  <c r="K28" i="6"/>
  <c r="M36" i="6"/>
  <c r="P36" i="6" s="1"/>
  <c r="K36" i="6"/>
  <c r="M44" i="6"/>
  <c r="P44" i="6" s="1"/>
  <c r="K44" i="6"/>
  <c r="M24" i="6"/>
  <c r="K24" i="6"/>
  <c r="M32" i="6"/>
  <c r="P32" i="6" s="1"/>
  <c r="K32" i="6"/>
  <c r="M40" i="6"/>
  <c r="P40" i="6" s="1"/>
  <c r="K40" i="6"/>
  <c r="M14" i="4"/>
  <c r="P14" i="4" s="1"/>
  <c r="P43" i="4"/>
  <c r="N25" i="5"/>
  <c r="G17" i="2" s="1"/>
  <c r="P18" i="4"/>
  <c r="P29" i="4"/>
  <c r="P34" i="4"/>
  <c r="N14" i="9"/>
  <c r="L14" i="9"/>
  <c r="N250" i="10"/>
  <c r="L250" i="10"/>
  <c r="N246" i="10"/>
  <c r="L246" i="10"/>
  <c r="N242" i="10"/>
  <c r="L242" i="10"/>
  <c r="O238" i="10"/>
  <c r="N238" i="10"/>
  <c r="L238" i="10"/>
  <c r="O234" i="10"/>
  <c r="N234" i="10"/>
  <c r="L234" i="10"/>
  <c r="O230" i="10"/>
  <c r="N230" i="10"/>
  <c r="L230" i="10"/>
  <c r="O226" i="10"/>
  <c r="N226" i="10"/>
  <c r="L226" i="10"/>
  <c r="O222" i="10"/>
  <c r="N222" i="10"/>
  <c r="L222" i="10"/>
  <c r="O218" i="10"/>
  <c r="N218" i="10"/>
  <c r="L218" i="10"/>
  <c r="O214" i="10"/>
  <c r="N214" i="10"/>
  <c r="L214" i="10"/>
  <c r="O210" i="10"/>
  <c r="N210" i="10"/>
  <c r="L210" i="10"/>
  <c r="O206" i="10"/>
  <c r="N206" i="10"/>
  <c r="O202" i="10"/>
  <c r="N202" i="10"/>
  <c r="L198" i="10"/>
  <c r="O198" i="10"/>
  <c r="N194" i="10"/>
  <c r="L194" i="10"/>
  <c r="N190" i="10"/>
  <c r="L190" i="10"/>
  <c r="L186" i="10"/>
  <c r="O186" i="10"/>
  <c r="L182" i="10"/>
  <c r="O182" i="10"/>
  <c r="O178" i="10"/>
  <c r="N178" i="10"/>
  <c r="L178" i="10"/>
  <c r="O174" i="10"/>
  <c r="N174" i="10"/>
  <c r="L174" i="10"/>
  <c r="N170" i="10"/>
  <c r="L170" i="10"/>
  <c r="O166" i="10"/>
  <c r="N166" i="10"/>
  <c r="L166" i="10"/>
  <c r="O162" i="10"/>
  <c r="N162" i="10"/>
  <c r="O158" i="10"/>
  <c r="N158" i="10"/>
  <c r="O154" i="10"/>
  <c r="N154" i="10"/>
  <c r="N150" i="10"/>
  <c r="L146" i="10"/>
  <c r="O146" i="10"/>
  <c r="N142" i="10"/>
  <c r="L142" i="10"/>
  <c r="L138" i="10"/>
  <c r="O138" i="10"/>
  <c r="N134" i="10"/>
  <c r="L134" i="10"/>
  <c r="N130" i="10"/>
  <c r="L130" i="10"/>
  <c r="O126" i="10"/>
  <c r="N126" i="10"/>
  <c r="L126" i="10"/>
  <c r="N122" i="10"/>
  <c r="L122" i="10"/>
  <c r="O118" i="10"/>
  <c r="N118" i="10"/>
  <c r="L118" i="10"/>
  <c r="O114" i="10"/>
  <c r="N114" i="10"/>
  <c r="L114" i="10"/>
  <c r="O110" i="10"/>
  <c r="N110" i="10"/>
  <c r="O106" i="10"/>
  <c r="N106" i="10"/>
  <c r="O102" i="10"/>
  <c r="N102" i="10"/>
  <c r="O98" i="10"/>
  <c r="N98" i="10"/>
  <c r="O94" i="10"/>
  <c r="N94" i="10"/>
  <c r="O90" i="10"/>
  <c r="N90" i="10"/>
  <c r="O86" i="10"/>
  <c r="N86" i="10"/>
  <c r="O82" i="10"/>
  <c r="N82" i="10"/>
  <c r="O78" i="10"/>
  <c r="N78" i="10"/>
  <c r="O74" i="10"/>
  <c r="N74" i="10"/>
  <c r="O70" i="10"/>
  <c r="N70" i="10"/>
  <c r="O66" i="10"/>
  <c r="N66" i="10"/>
  <c r="O62" i="10"/>
  <c r="N62" i="10"/>
  <c r="O58" i="10"/>
  <c r="N58" i="10"/>
  <c r="O54" i="10"/>
  <c r="N54" i="10"/>
  <c r="O50" i="10"/>
  <c r="N50" i="10"/>
  <c r="O46" i="10"/>
  <c r="N46" i="10"/>
  <c r="O42" i="10"/>
  <c r="N42" i="10"/>
  <c r="O38" i="10"/>
  <c r="N38" i="10"/>
  <c r="O34" i="10"/>
  <c r="N34" i="10"/>
  <c r="O30" i="10"/>
  <c r="N30" i="10"/>
  <c r="O26" i="10"/>
  <c r="N26" i="10"/>
  <c r="O22" i="10"/>
  <c r="N22" i="10"/>
  <c r="O18" i="10"/>
  <c r="N18" i="10"/>
  <c r="M14" i="9"/>
  <c r="L80" i="9"/>
  <c r="O80" i="9"/>
  <c r="N76" i="9"/>
  <c r="L76" i="9"/>
  <c r="N72" i="9"/>
  <c r="L72" i="9"/>
  <c r="L68" i="9"/>
  <c r="O68" i="9"/>
  <c r="N64" i="9"/>
  <c r="L64" i="9"/>
  <c r="O60" i="9"/>
  <c r="N60" i="9"/>
  <c r="L60" i="9"/>
  <c r="O56" i="9"/>
  <c r="N56" i="9"/>
  <c r="L56" i="9"/>
  <c r="N52" i="9"/>
  <c r="L52" i="9"/>
  <c r="O48" i="9"/>
  <c r="N48" i="9"/>
  <c r="L48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M82" i="8"/>
  <c r="L82" i="8"/>
  <c r="O82" i="8"/>
  <c r="N82" i="8"/>
  <c r="M78" i="8"/>
  <c r="L78" i="8"/>
  <c r="N78" i="8"/>
  <c r="L74" i="8"/>
  <c r="O74" i="8"/>
  <c r="N74" i="8"/>
  <c r="M74" i="8"/>
  <c r="L70" i="8"/>
  <c r="O70" i="8"/>
  <c r="N70" i="8"/>
  <c r="N66" i="8"/>
  <c r="M66" i="8"/>
  <c r="O66" i="8"/>
  <c r="L66" i="8"/>
  <c r="L62" i="8"/>
  <c r="O62" i="8"/>
  <c r="N62" i="8"/>
  <c r="M62" i="8"/>
  <c r="L58" i="8"/>
  <c r="N58" i="8"/>
  <c r="M58" i="8"/>
  <c r="L54" i="8"/>
  <c r="O54" i="8"/>
  <c r="M54" i="8"/>
  <c r="L50" i="8"/>
  <c r="O50" i="8"/>
  <c r="N50" i="8"/>
  <c r="M50" i="8"/>
  <c r="O46" i="8"/>
  <c r="N46" i="8"/>
  <c r="M46" i="8"/>
  <c r="O42" i="8"/>
  <c r="N42" i="8"/>
  <c r="L42" i="8"/>
  <c r="O38" i="8"/>
  <c r="N38" i="8"/>
  <c r="M38" i="8"/>
  <c r="L38" i="8"/>
  <c r="O34" i="8"/>
  <c r="N34" i="8"/>
  <c r="M34" i="8"/>
  <c r="L34" i="8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N40" i="7"/>
  <c r="O40" i="7"/>
  <c r="L40" i="7"/>
  <c r="L36" i="7"/>
  <c r="N36" i="7"/>
  <c r="O36" i="7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L46" i="6"/>
  <c r="O46" i="6"/>
  <c r="N46" i="6"/>
  <c r="M46" i="6"/>
  <c r="L42" i="6"/>
  <c r="O42" i="6"/>
  <c r="N42" i="6"/>
  <c r="M42" i="6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138" i="10"/>
  <c r="M142" i="10"/>
  <c r="M146" i="10"/>
  <c r="M170" i="10"/>
  <c r="M182" i="10"/>
  <c r="M190" i="10"/>
  <c r="M198" i="10"/>
  <c r="M28" i="9"/>
  <c r="M64" i="9"/>
  <c r="M68" i="9"/>
  <c r="M72" i="9"/>
  <c r="M24" i="7"/>
  <c r="M150" i="10"/>
  <c r="M162" i="10"/>
  <c r="M186" i="10"/>
  <c r="M202" i="10"/>
  <c r="M206" i="10"/>
  <c r="M20" i="9"/>
  <c r="M24" i="9"/>
  <c r="M44" i="9"/>
  <c r="M80" i="9"/>
  <c r="M18" i="10"/>
  <c r="M22" i="10"/>
  <c r="M26" i="10"/>
  <c r="M30" i="10"/>
  <c r="M34" i="10"/>
  <c r="M38" i="10"/>
  <c r="M42" i="10"/>
  <c r="M46" i="10"/>
  <c r="M50" i="10"/>
  <c r="M54" i="10"/>
  <c r="M58" i="10"/>
  <c r="M62" i="10"/>
  <c r="M66" i="10"/>
  <c r="M70" i="10"/>
  <c r="M74" i="10"/>
  <c r="M78" i="10"/>
  <c r="M82" i="10"/>
  <c r="M86" i="10"/>
  <c r="M90" i="10"/>
  <c r="M94" i="10"/>
  <c r="M98" i="10"/>
  <c r="M102" i="10"/>
  <c r="M106" i="10"/>
  <c r="M110" i="10"/>
  <c r="M114" i="10"/>
  <c r="M118" i="10"/>
  <c r="M154" i="10"/>
  <c r="M158" i="10"/>
  <c r="M166" i="10"/>
  <c r="M178" i="10"/>
  <c r="M210" i="10"/>
  <c r="M214" i="10"/>
  <c r="M218" i="10"/>
  <c r="M222" i="10"/>
  <c r="M226" i="10"/>
  <c r="M230" i="10"/>
  <c r="M234" i="10"/>
  <c r="M238" i="10"/>
  <c r="M32" i="9"/>
  <c r="M36" i="9"/>
  <c r="M40" i="9"/>
  <c r="M60" i="9"/>
  <c r="M16" i="7"/>
  <c r="M20" i="7"/>
  <c r="M32" i="7"/>
  <c r="M36" i="7"/>
  <c r="M28" i="7"/>
  <c r="K14" i="6"/>
  <c r="M14" i="6"/>
  <c r="M40" i="7"/>
  <c r="L25" i="5"/>
  <c r="I17" i="2" s="1"/>
  <c r="P15" i="4"/>
  <c r="P16" i="4"/>
  <c r="P19" i="4"/>
  <c r="P20" i="4"/>
  <c r="P23" i="4"/>
  <c r="P27" i="4"/>
  <c r="P28" i="4"/>
  <c r="P31" i="4"/>
  <c r="P32" i="4"/>
  <c r="P35" i="4"/>
  <c r="P36" i="4"/>
  <c r="P39" i="4"/>
  <c r="P17" i="5"/>
  <c r="P18" i="5"/>
  <c r="P21" i="5"/>
  <c r="P22" i="5"/>
  <c r="P44" i="4"/>
  <c r="P42" i="4"/>
  <c r="P15" i="12"/>
  <c r="P16" i="12"/>
  <c r="P20" i="12"/>
  <c r="P24" i="12"/>
  <c r="P28" i="12"/>
  <c r="P40" i="12"/>
  <c r="P132" i="10"/>
  <c r="P185" i="10"/>
  <c r="P201" i="10"/>
  <c r="P25" i="11"/>
  <c r="P241" i="10"/>
  <c r="P26" i="9"/>
  <c r="P58" i="9"/>
  <c r="P18" i="9"/>
  <c r="P66" i="9"/>
  <c r="P49" i="8"/>
  <c r="P38" i="7"/>
  <c r="P18" i="7"/>
  <c r="M14" i="11"/>
  <c r="O14" i="7"/>
  <c r="N14" i="11"/>
  <c r="M15" i="5"/>
  <c r="P15" i="5" s="1"/>
  <c r="M19" i="5"/>
  <c r="P19" i="5" s="1"/>
  <c r="M23" i="5"/>
  <c r="P23" i="5" s="1"/>
  <c r="M14" i="12"/>
  <c r="K16" i="12"/>
  <c r="M18" i="12"/>
  <c r="P18" i="12" s="1"/>
  <c r="K20" i="12"/>
  <c r="M22" i="12"/>
  <c r="P22" i="12" s="1"/>
  <c r="K24" i="12"/>
  <c r="M26" i="12"/>
  <c r="P26" i="12" s="1"/>
  <c r="K28" i="12"/>
  <c r="M30" i="12"/>
  <c r="K32" i="12"/>
  <c r="M34" i="12"/>
  <c r="K36" i="12"/>
  <c r="M38" i="12"/>
  <c r="K40" i="12"/>
  <c r="M42" i="12"/>
  <c r="M16" i="11"/>
  <c r="M20" i="11"/>
  <c r="M24" i="11"/>
  <c r="M28" i="11"/>
  <c r="M32" i="11"/>
  <c r="M36" i="11"/>
  <c r="K14" i="10"/>
  <c r="K18" i="10"/>
  <c r="K22" i="10"/>
  <c r="K26" i="10"/>
  <c r="K30" i="10"/>
  <c r="K34" i="10"/>
  <c r="K38" i="10"/>
  <c r="K42" i="10"/>
  <c r="K46" i="10"/>
  <c r="K50" i="10"/>
  <c r="K54" i="10"/>
  <c r="K58" i="10"/>
  <c r="K62" i="10"/>
  <c r="K66" i="10"/>
  <c r="K70" i="10"/>
  <c r="K74" i="10"/>
  <c r="K78" i="10"/>
  <c r="K82" i="10"/>
  <c r="K86" i="10"/>
  <c r="K90" i="10"/>
  <c r="K94" i="10"/>
  <c r="K98" i="10"/>
  <c r="K102" i="10"/>
  <c r="K106" i="10"/>
  <c r="K110" i="10"/>
  <c r="K117" i="10"/>
  <c r="M120" i="10"/>
  <c r="P120" i="10" s="1"/>
  <c r="K126" i="10"/>
  <c r="K133" i="10"/>
  <c r="M136" i="10"/>
  <c r="K142" i="10"/>
  <c r="M152" i="10"/>
  <c r="P152" i="10" s="1"/>
  <c r="K158" i="10"/>
  <c r="M168" i="10"/>
  <c r="P168" i="10" s="1"/>
  <c r="K174" i="10"/>
  <c r="M184" i="10"/>
  <c r="K190" i="10"/>
  <c r="M220" i="10"/>
  <c r="K220" i="10"/>
  <c r="M236" i="10"/>
  <c r="K236" i="10"/>
  <c r="M124" i="10"/>
  <c r="M140" i="10"/>
  <c r="P140" i="10" s="1"/>
  <c r="M145" i="10"/>
  <c r="P145" i="10" s="1"/>
  <c r="M156" i="10"/>
  <c r="P156" i="10" s="1"/>
  <c r="M161" i="10"/>
  <c r="M172" i="10"/>
  <c r="P172" i="10" s="1"/>
  <c r="M177" i="10"/>
  <c r="M188" i="10"/>
  <c r="P188" i="10" s="1"/>
  <c r="M193" i="10"/>
  <c r="M204" i="10"/>
  <c r="P204" i="10" s="1"/>
  <c r="M208" i="10"/>
  <c r="P208" i="10" s="1"/>
  <c r="K208" i="10"/>
  <c r="M224" i="10"/>
  <c r="P224" i="10" s="1"/>
  <c r="K224" i="10"/>
  <c r="M240" i="10"/>
  <c r="P240" i="10" s="1"/>
  <c r="K240" i="10"/>
  <c r="M212" i="10"/>
  <c r="K212" i="10"/>
  <c r="M228" i="10"/>
  <c r="K228" i="10"/>
  <c r="M244" i="10"/>
  <c r="K244" i="10"/>
  <c r="K154" i="10"/>
  <c r="K170" i="10"/>
  <c r="K186" i="10"/>
  <c r="K197" i="10"/>
  <c r="M216" i="10"/>
  <c r="K216" i="10"/>
  <c r="M232" i="10"/>
  <c r="K232" i="10"/>
  <c r="K248" i="10"/>
  <c r="K252" i="10"/>
  <c r="M16" i="9"/>
  <c r="K16" i="9"/>
  <c r="K32" i="9"/>
  <c r="K48" i="9"/>
  <c r="K64" i="9"/>
  <c r="K80" i="9"/>
  <c r="M27" i="9"/>
  <c r="P27" i="9" s="1"/>
  <c r="M43" i="9"/>
  <c r="M59" i="9"/>
  <c r="M75" i="9"/>
  <c r="M23" i="9"/>
  <c r="P23" i="9" s="1"/>
  <c r="K24" i="9"/>
  <c r="M39" i="9"/>
  <c r="K40" i="9"/>
  <c r="M55" i="9"/>
  <c r="K56" i="9"/>
  <c r="M71" i="9"/>
  <c r="K72" i="9"/>
  <c r="M48" i="8"/>
  <c r="P48" i="8" s="1"/>
  <c r="K48" i="8"/>
  <c r="M56" i="8"/>
  <c r="P56" i="8" s="1"/>
  <c r="K56" i="8"/>
  <c r="K63" i="8"/>
  <c r="M63" i="8"/>
  <c r="P63" i="8" s="1"/>
  <c r="K42" i="7"/>
  <c r="M42" i="7"/>
  <c r="P42" i="7" s="1"/>
  <c r="K75" i="8"/>
  <c r="M75" i="8"/>
  <c r="P75" i="8" s="1"/>
  <c r="K22" i="7"/>
  <c r="M22" i="7"/>
  <c r="P22" i="7" s="1"/>
  <c r="M20" i="8"/>
  <c r="P20" i="8" s="1"/>
  <c r="K20" i="8"/>
  <c r="M28" i="8"/>
  <c r="P28" i="8" s="1"/>
  <c r="K28" i="8"/>
  <c r="M36" i="8"/>
  <c r="P36" i="8" s="1"/>
  <c r="K36" i="8"/>
  <c r="K43" i="8"/>
  <c r="M43" i="8"/>
  <c r="P43" i="8" s="1"/>
  <c r="M80" i="8"/>
  <c r="P80" i="8" s="1"/>
  <c r="K80" i="8"/>
  <c r="P44" i="8"/>
  <c r="P64" i="8"/>
  <c r="P76" i="8"/>
  <c r="K44" i="8"/>
  <c r="K64" i="8"/>
  <c r="P72" i="8"/>
  <c r="K76" i="8"/>
  <c r="K19" i="7"/>
  <c r="K39" i="7"/>
  <c r="M15" i="8"/>
  <c r="P15" i="8" s="1"/>
  <c r="M23" i="8"/>
  <c r="P23" i="8" s="1"/>
  <c r="M31" i="8"/>
  <c r="M51" i="8"/>
  <c r="P51" i="8" s="1"/>
  <c r="M71" i="8"/>
  <c r="K14" i="7"/>
  <c r="M14" i="7"/>
  <c r="M15" i="7"/>
  <c r="P15" i="7" s="1"/>
  <c r="K15" i="7"/>
  <c r="K26" i="7"/>
  <c r="M26" i="7"/>
  <c r="P26" i="7" s="1"/>
  <c r="M27" i="7"/>
  <c r="P27" i="7" s="1"/>
  <c r="K27" i="7"/>
  <c r="P23" i="7"/>
  <c r="P35" i="7"/>
  <c r="M15" i="6"/>
  <c r="P15" i="6" s="1"/>
  <c r="K15" i="6"/>
  <c r="M31" i="6"/>
  <c r="P31" i="6" s="1"/>
  <c r="K31" i="6"/>
  <c r="M47" i="6"/>
  <c r="P47" i="6" s="1"/>
  <c r="K47" i="6"/>
  <c r="P14" i="6"/>
  <c r="M19" i="6"/>
  <c r="P19" i="6" s="1"/>
  <c r="K19" i="6"/>
  <c r="M35" i="6"/>
  <c r="P35" i="6" s="1"/>
  <c r="K35" i="6"/>
  <c r="M23" i="6"/>
  <c r="P23" i="6" s="1"/>
  <c r="K23" i="6"/>
  <c r="M39" i="6"/>
  <c r="P39" i="6" s="1"/>
  <c r="K39" i="6"/>
  <c r="M27" i="6"/>
  <c r="P27" i="6" s="1"/>
  <c r="K27" i="6"/>
  <c r="M43" i="6"/>
  <c r="P43" i="6" s="1"/>
  <c r="K43" i="6"/>
  <c r="N46" i="4"/>
  <c r="G16" i="2" s="1"/>
  <c r="K19" i="4"/>
  <c r="K23" i="4"/>
  <c r="K27" i="4"/>
  <c r="K31" i="4"/>
  <c r="K15" i="4"/>
  <c r="K35" i="4"/>
  <c r="K39" i="4"/>
  <c r="K43" i="4"/>
  <c r="L46" i="4"/>
  <c r="I16" i="2" s="1"/>
  <c r="P148" i="10" l="1"/>
  <c r="P232" i="10"/>
  <c r="P216" i="10"/>
  <c r="P244" i="10"/>
  <c r="P228" i="10"/>
  <c r="P212" i="10"/>
  <c r="P124" i="10"/>
  <c r="P236" i="10"/>
  <c r="P220" i="10"/>
  <c r="P184" i="10"/>
  <c r="P136" i="10"/>
  <c r="P36" i="10"/>
  <c r="M205" i="10"/>
  <c r="P180" i="10"/>
  <c r="P33" i="11"/>
  <c r="P57" i="8"/>
  <c r="P213" i="10"/>
  <c r="P225" i="10"/>
  <c r="P36" i="12"/>
  <c r="P30" i="7"/>
  <c r="P74" i="9"/>
  <c r="P32" i="12"/>
  <c r="P14" i="10"/>
  <c r="P15" i="9"/>
  <c r="O31" i="8"/>
  <c r="P31" i="8" s="1"/>
  <c r="O79" i="8"/>
  <c r="P16" i="9"/>
  <c r="P231" i="10"/>
  <c r="P119" i="10"/>
  <c r="P91" i="10"/>
  <c r="P38" i="9"/>
  <c r="K73" i="8"/>
  <c r="O73" i="8"/>
  <c r="P73" i="8" s="1"/>
  <c r="K249" i="10"/>
  <c r="O249" i="10"/>
  <c r="P249" i="10" s="1"/>
  <c r="K77" i="8"/>
  <c r="O77" i="8"/>
  <c r="P25" i="4"/>
  <c r="P107" i="10"/>
  <c r="P75" i="10"/>
  <c r="P59" i="10"/>
  <c r="P43" i="10"/>
  <c r="P237" i="10"/>
  <c r="P45" i="4"/>
  <c r="P197" i="10"/>
  <c r="K235" i="10"/>
  <c r="O235" i="10"/>
  <c r="P235" i="10" s="1"/>
  <c r="M105" i="10"/>
  <c r="O105" i="10"/>
  <c r="K122" i="10"/>
  <c r="O122" i="10"/>
  <c r="P122" i="10" s="1"/>
  <c r="K31" i="7"/>
  <c r="O31" i="7"/>
  <c r="O21" i="10"/>
  <c r="M21" i="10"/>
  <c r="O69" i="10"/>
  <c r="M69" i="10"/>
  <c r="M31" i="11"/>
  <c r="O31" i="11"/>
  <c r="O23" i="11"/>
  <c r="P23" i="11" s="1"/>
  <c r="P99" i="10"/>
  <c r="P83" i="10"/>
  <c r="P67" i="10"/>
  <c r="P51" i="10"/>
  <c r="P21" i="6"/>
  <c r="P83" i="9"/>
  <c r="P25" i="6"/>
  <c r="P39" i="7"/>
  <c r="K58" i="8"/>
  <c r="O58" i="8"/>
  <c r="K34" i="6"/>
  <c r="O34" i="6"/>
  <c r="K38" i="6"/>
  <c r="O38" i="6"/>
  <c r="P52" i="9"/>
  <c r="P217" i="10"/>
  <c r="P24" i="6"/>
  <c r="P60" i="8"/>
  <c r="K71" i="8"/>
  <c r="O71" i="8"/>
  <c r="K47" i="8"/>
  <c r="O47" i="8"/>
  <c r="K35" i="8"/>
  <c r="O35" i="8"/>
  <c r="P35" i="8" s="1"/>
  <c r="P71" i="8"/>
  <c r="O24" i="4"/>
  <c r="P24" i="4" s="1"/>
  <c r="K24" i="4"/>
  <c r="K76" i="9"/>
  <c r="O76" i="9"/>
  <c r="K209" i="10"/>
  <c r="O209" i="10"/>
  <c r="P209" i="10" s="1"/>
  <c r="O97" i="10"/>
  <c r="M97" i="10"/>
  <c r="K24" i="11"/>
  <c r="O24" i="11"/>
  <c r="P24" i="11" s="1"/>
  <c r="O20" i="10"/>
  <c r="P20" i="10" s="1"/>
  <c r="K20" i="10"/>
  <c r="P31" i="7"/>
  <c r="O14" i="8"/>
  <c r="P14" i="8" s="1"/>
  <c r="P47" i="9"/>
  <c r="P169" i="10"/>
  <c r="P129" i="10"/>
  <c r="M17" i="10"/>
  <c r="P189" i="10"/>
  <c r="P27" i="8"/>
  <c r="P245" i="10"/>
  <c r="P181" i="10"/>
  <c r="M19" i="11"/>
  <c r="P77" i="8"/>
  <c r="P81" i="8"/>
  <c r="P19" i="7"/>
  <c r="K78" i="8"/>
  <c r="O78" i="8"/>
  <c r="P78" i="8" s="1"/>
  <c r="K150" i="10"/>
  <c r="O150" i="10"/>
  <c r="P150" i="10" s="1"/>
  <c r="P29" i="8"/>
  <c r="P61" i="8"/>
  <c r="P111" i="10"/>
  <c r="P95" i="10"/>
  <c r="P79" i="10"/>
  <c r="P63" i="10"/>
  <c r="P47" i="10"/>
  <c r="K139" i="10"/>
  <c r="O139" i="10"/>
  <c r="K32" i="11"/>
  <c r="O32" i="11"/>
  <c r="P32" i="11" s="1"/>
  <c r="K29" i="11"/>
  <c r="O29" i="11"/>
  <c r="P29" i="11" s="1"/>
  <c r="K39" i="8"/>
  <c r="O39" i="8"/>
  <c r="P39" i="8" s="1"/>
  <c r="O77" i="10"/>
  <c r="M77" i="10"/>
  <c r="K25" i="8"/>
  <c r="O25" i="8"/>
  <c r="K17" i="8"/>
  <c r="O17" i="8"/>
  <c r="P17" i="8" s="1"/>
  <c r="P130" i="10"/>
  <c r="P223" i="10"/>
  <c r="P26" i="11"/>
  <c r="P33" i="8"/>
  <c r="P28" i="6"/>
  <c r="P76" i="9"/>
  <c r="P135" i="10"/>
  <c r="P159" i="10"/>
  <c r="P77" i="9"/>
  <c r="P126" i="10"/>
  <c r="P87" i="10"/>
  <c r="P25" i="8"/>
  <c r="P18" i="11"/>
  <c r="P36" i="9"/>
  <c r="P44" i="9"/>
  <c r="K155" i="10"/>
  <c r="O155" i="10"/>
  <c r="P155" i="10" s="1"/>
  <c r="O16" i="6"/>
  <c r="P16" i="6" s="1"/>
  <c r="P41" i="8"/>
  <c r="P253" i="10"/>
  <c r="N48" i="6"/>
  <c r="G18" i="2" s="1"/>
  <c r="O30" i="12"/>
  <c r="P30" i="12" s="1"/>
  <c r="O127" i="10"/>
  <c r="P127" i="10" s="1"/>
  <c r="P45" i="8"/>
  <c r="P62" i="9"/>
  <c r="K17" i="11"/>
  <c r="O17" i="11"/>
  <c r="P17" i="11" s="1"/>
  <c r="K83" i="8"/>
  <c r="O83" i="8"/>
  <c r="P83" i="8" s="1"/>
  <c r="K29" i="9"/>
  <c r="O29" i="9"/>
  <c r="P29" i="9" s="1"/>
  <c r="K123" i="10"/>
  <c r="O123" i="10"/>
  <c r="P123" i="10" s="1"/>
  <c r="K179" i="10"/>
  <c r="O179" i="10"/>
  <c r="P179" i="10" s="1"/>
  <c r="K42" i="12"/>
  <c r="O42" i="12"/>
  <c r="P42" i="12" s="1"/>
  <c r="K28" i="11"/>
  <c r="O28" i="11"/>
  <c r="P28" i="11" s="1"/>
  <c r="P64" i="9"/>
  <c r="O28" i="10"/>
  <c r="P28" i="10" s="1"/>
  <c r="P147" i="10"/>
  <c r="P67" i="8"/>
  <c r="P53" i="9"/>
  <c r="P203" i="10"/>
  <c r="P211" i="10"/>
  <c r="P215" i="10"/>
  <c r="M35" i="11"/>
  <c r="O35" i="11"/>
  <c r="O37" i="10"/>
  <c r="P37" i="10" s="1"/>
  <c r="O53" i="10"/>
  <c r="P53" i="10" s="1"/>
  <c r="P85" i="10"/>
  <c r="P69" i="9"/>
  <c r="O59" i="8"/>
  <c r="P59" i="8" s="1"/>
  <c r="P250" i="10"/>
  <c r="P65" i="9"/>
  <c r="K36" i="11"/>
  <c r="O36" i="11"/>
  <c r="P36" i="11" s="1"/>
  <c r="O49" i="10"/>
  <c r="P49" i="10" s="1"/>
  <c r="K44" i="4"/>
  <c r="O81" i="10"/>
  <c r="P81" i="10" s="1"/>
  <c r="O55" i="9"/>
  <c r="P55" i="9" s="1"/>
  <c r="P128" i="10"/>
  <c r="K45" i="10"/>
  <c r="O15" i="11"/>
  <c r="K15" i="11"/>
  <c r="M15" i="11"/>
  <c r="L48" i="6"/>
  <c r="I18" i="2" s="1"/>
  <c r="P20" i="9"/>
  <c r="N39" i="11"/>
  <c r="G23" i="2" s="1"/>
  <c r="P17" i="9"/>
  <c r="O84" i="10"/>
  <c r="P84" i="10" s="1"/>
  <c r="K84" i="10"/>
  <c r="K85" i="10"/>
  <c r="K69" i="10"/>
  <c r="P37" i="8"/>
  <c r="P233" i="10"/>
  <c r="P175" i="10"/>
  <c r="P121" i="10"/>
  <c r="P16" i="10"/>
  <c r="P205" i="10"/>
  <c r="P131" i="10"/>
  <c r="O38" i="12"/>
  <c r="P38" i="12" s="1"/>
  <c r="O89" i="10"/>
  <c r="P89" i="10" s="1"/>
  <c r="P43" i="12"/>
  <c r="P39" i="12"/>
  <c r="P35" i="12"/>
  <c r="P27" i="12"/>
  <c r="P23" i="12"/>
  <c r="P19" i="12"/>
  <c r="P25" i="9"/>
  <c r="P171" i="10"/>
  <c r="P25" i="10"/>
  <c r="P29" i="10"/>
  <c r="P61" i="10"/>
  <c r="K45" i="6"/>
  <c r="O45" i="6"/>
  <c r="P45" i="6" s="1"/>
  <c r="K227" i="10"/>
  <c r="O227" i="10"/>
  <c r="P227" i="10" s="1"/>
  <c r="K115" i="10"/>
  <c r="O115" i="10"/>
  <c r="P115" i="10" s="1"/>
  <c r="K20" i="11"/>
  <c r="O20" i="11"/>
  <c r="P20" i="11" s="1"/>
  <c r="K29" i="10"/>
  <c r="O57" i="10"/>
  <c r="P57" i="10" s="1"/>
  <c r="K61" i="10"/>
  <c r="P33" i="7"/>
  <c r="K125" i="10"/>
  <c r="P246" i="10"/>
  <c r="P242" i="10"/>
  <c r="P34" i="8"/>
  <c r="P207" i="10"/>
  <c r="P190" i="10"/>
  <c r="P37" i="7"/>
  <c r="P31" i="10"/>
  <c r="P15" i="10"/>
  <c r="K37" i="6"/>
  <c r="O37" i="6"/>
  <c r="P37" i="6" s="1"/>
  <c r="K65" i="10"/>
  <c r="O65" i="10"/>
  <c r="P65" i="10" s="1"/>
  <c r="P170" i="10"/>
  <c r="O34" i="12"/>
  <c r="P34" i="12" s="1"/>
  <c r="P214" i="10"/>
  <c r="P146" i="10"/>
  <c r="P26" i="6"/>
  <c r="P32" i="7"/>
  <c r="O16" i="8"/>
  <c r="P16" i="8" s="1"/>
  <c r="K16" i="8"/>
  <c r="K31" i="9"/>
  <c r="O31" i="9"/>
  <c r="P31" i="9" s="1"/>
  <c r="K63" i="9"/>
  <c r="O63" i="9"/>
  <c r="P63" i="9" s="1"/>
  <c r="K75" i="9"/>
  <c r="O75" i="9"/>
  <c r="P75" i="9" s="1"/>
  <c r="K193" i="10"/>
  <c r="O193" i="10"/>
  <c r="P193" i="10" s="1"/>
  <c r="K33" i="10"/>
  <c r="O33" i="10"/>
  <c r="P33" i="10" s="1"/>
  <c r="K43" i="9"/>
  <c r="O43" i="9"/>
  <c r="P43" i="9" s="1"/>
  <c r="K161" i="10"/>
  <c r="O161" i="10"/>
  <c r="P161" i="10" s="1"/>
  <c r="P61" i="9"/>
  <c r="K157" i="10"/>
  <c r="O157" i="10"/>
  <c r="P157" i="10" s="1"/>
  <c r="O51" i="9"/>
  <c r="P51" i="9" s="1"/>
  <c r="K36" i="10"/>
  <c r="P80" i="9"/>
  <c r="P24" i="9"/>
  <c r="P138" i="10"/>
  <c r="P32" i="9"/>
  <c r="P34" i="6"/>
  <c r="P42" i="6"/>
  <c r="P46" i="6"/>
  <c r="P54" i="8"/>
  <c r="P53" i="8"/>
  <c r="O59" i="9"/>
  <c r="P59" i="9" s="1"/>
  <c r="P68" i="9"/>
  <c r="P30" i="6"/>
  <c r="O35" i="9"/>
  <c r="P35" i="9" s="1"/>
  <c r="O67" i="9"/>
  <c r="P67" i="9" s="1"/>
  <c r="O165" i="10"/>
  <c r="P165" i="10" s="1"/>
  <c r="O177" i="10"/>
  <c r="P177" i="10" s="1"/>
  <c r="P19" i="9"/>
  <c r="K62" i="9"/>
  <c r="O65" i="8"/>
  <c r="P65" i="8" s="1"/>
  <c r="P74" i="10"/>
  <c r="P19" i="10"/>
  <c r="P35" i="10"/>
  <c r="P182" i="10"/>
  <c r="K71" i="9"/>
  <c r="O71" i="9"/>
  <c r="P71" i="9" s="1"/>
  <c r="K39" i="9"/>
  <c r="O39" i="9"/>
  <c r="P39" i="9" s="1"/>
  <c r="K41" i="6"/>
  <c r="O41" i="6"/>
  <c r="P41" i="6" s="1"/>
  <c r="K29" i="6"/>
  <c r="O29" i="6"/>
  <c r="P29" i="6" s="1"/>
  <c r="K73" i="10"/>
  <c r="O73" i="10"/>
  <c r="P73" i="10" s="1"/>
  <c r="K41" i="10"/>
  <c r="O41" i="10"/>
  <c r="P41" i="10" s="1"/>
  <c r="K69" i="8"/>
  <c r="O69" i="8"/>
  <c r="P69" i="8" s="1"/>
  <c r="K45" i="4"/>
  <c r="K156" i="10"/>
  <c r="P219" i="10"/>
  <c r="O79" i="9"/>
  <c r="P79" i="9" s="1"/>
  <c r="K17" i="12"/>
  <c r="K28" i="4"/>
  <c r="P187" i="10"/>
  <c r="P19" i="8"/>
  <c r="P55" i="8"/>
  <c r="K112" i="10"/>
  <c r="K26" i="4"/>
  <c r="K152" i="10"/>
  <c r="K136" i="10"/>
  <c r="K184" i="10"/>
  <c r="P79" i="8"/>
  <c r="P37" i="11"/>
  <c r="K149" i="10"/>
  <c r="K140" i="10"/>
  <c r="K23" i="5"/>
  <c r="P24" i="7"/>
  <c r="P18" i="6"/>
  <c r="N43" i="7"/>
  <c r="G19" i="2" s="1"/>
  <c r="L43" i="7"/>
  <c r="I19" i="2" s="1"/>
  <c r="N84" i="8"/>
  <c r="G20" i="2" s="1"/>
  <c r="P46" i="8"/>
  <c r="P28" i="9"/>
  <c r="L84" i="9"/>
  <c r="I21" i="2" s="1"/>
  <c r="P60" i="9"/>
  <c r="P17" i="7"/>
  <c r="P158" i="10"/>
  <c r="P21" i="7"/>
  <c r="P31" i="12"/>
  <c r="P191" i="10"/>
  <c r="P103" i="10"/>
  <c r="P71" i="10"/>
  <c r="P55" i="10"/>
  <c r="P39" i="10"/>
  <c r="P23" i="10"/>
  <c r="P81" i="9"/>
  <c r="P58" i="10"/>
  <c r="P90" i="10"/>
  <c r="P106" i="10"/>
  <c r="L254" i="10"/>
  <c r="I22" i="2" s="1"/>
  <c r="P154" i="10"/>
  <c r="P174" i="10"/>
  <c r="P14" i="9"/>
  <c r="P139" i="10"/>
  <c r="P151" i="10"/>
  <c r="P163" i="10"/>
  <c r="P183" i="10"/>
  <c r="P21" i="11"/>
  <c r="N44" i="12"/>
  <c r="G24" i="2" s="1"/>
  <c r="P20" i="6"/>
  <c r="L44" i="12"/>
  <c r="I24" i="2" s="1"/>
  <c r="K18" i="9"/>
  <c r="K97" i="10"/>
  <c r="K148" i="10"/>
  <c r="K31" i="11"/>
  <c r="K38" i="7"/>
  <c r="P41" i="7"/>
  <c r="P194" i="10"/>
  <c r="P45" i="10"/>
  <c r="P125" i="10"/>
  <c r="K116" i="10"/>
  <c r="P33" i="6"/>
  <c r="P98" i="10"/>
  <c r="P82" i="10"/>
  <c r="P66" i="10"/>
  <c r="P50" i="10"/>
  <c r="P17" i="6"/>
  <c r="P247" i="10"/>
  <c r="O16" i="11"/>
  <c r="P16" i="11" s="1"/>
  <c r="K52" i="8"/>
  <c r="O52" i="8"/>
  <c r="P52" i="8" s="1"/>
  <c r="K40" i="8"/>
  <c r="O40" i="8"/>
  <c r="P40" i="8" s="1"/>
  <c r="K33" i="6"/>
  <c r="O82" i="9"/>
  <c r="P82" i="9" s="1"/>
  <c r="K82" i="9"/>
  <c r="K124" i="10"/>
  <c r="K38" i="9"/>
  <c r="K196" i="10"/>
  <c r="K180" i="10"/>
  <c r="K164" i="10"/>
  <c r="K153" i="10"/>
  <c r="K132" i="10"/>
  <c r="K113" i="10"/>
  <c r="O113" i="10"/>
  <c r="P113" i="10" s="1"/>
  <c r="K68" i="10"/>
  <c r="O68" i="10"/>
  <c r="P68" i="10" s="1"/>
  <c r="K52" i="10"/>
  <c r="O52" i="10"/>
  <c r="P52" i="10" s="1"/>
  <c r="K35" i="11"/>
  <c r="K66" i="9"/>
  <c r="K200" i="10"/>
  <c r="K172" i="10"/>
  <c r="K128" i="10"/>
  <c r="K22" i="5"/>
  <c r="K19" i="5"/>
  <c r="K18" i="4"/>
  <c r="K17" i="4"/>
  <c r="K34" i="4"/>
  <c r="K42" i="4"/>
  <c r="K33" i="4"/>
  <c r="K22" i="4"/>
  <c r="P134" i="10"/>
  <c r="O21" i="8"/>
  <c r="K72" i="8"/>
  <c r="O54" i="9"/>
  <c r="P54" i="9" s="1"/>
  <c r="K54" i="9"/>
  <c r="K145" i="10"/>
  <c r="O108" i="10"/>
  <c r="P108" i="10" s="1"/>
  <c r="K108" i="10"/>
  <c r="O92" i="10"/>
  <c r="P92" i="10" s="1"/>
  <c r="K92" i="10"/>
  <c r="K30" i="7"/>
  <c r="K74" i="9"/>
  <c r="K120" i="10"/>
  <c r="K105" i="10"/>
  <c r="K192" i="10"/>
  <c r="K176" i="10"/>
  <c r="K60" i="8"/>
  <c r="O173" i="10"/>
  <c r="P173" i="10" s="1"/>
  <c r="K173" i="10"/>
  <c r="O101" i="10"/>
  <c r="P101" i="10" s="1"/>
  <c r="K101" i="10"/>
  <c r="K29" i="4"/>
  <c r="K38" i="4"/>
  <c r="K18" i="5"/>
  <c r="K15" i="5"/>
  <c r="K37" i="4"/>
  <c r="N84" i="9"/>
  <c r="G21" i="2" s="1"/>
  <c r="P36" i="7"/>
  <c r="P24" i="10"/>
  <c r="P22" i="11"/>
  <c r="K32" i="8"/>
  <c r="O32" i="8"/>
  <c r="P32" i="8" s="1"/>
  <c r="K34" i="9"/>
  <c r="K26" i="9"/>
  <c r="K76" i="10"/>
  <c r="O76" i="10"/>
  <c r="P76" i="10" s="1"/>
  <c r="K60" i="10"/>
  <c r="O60" i="10"/>
  <c r="P60" i="10" s="1"/>
  <c r="K44" i="10"/>
  <c r="O44" i="10"/>
  <c r="K204" i="10"/>
  <c r="K188" i="10"/>
  <c r="K168" i="10"/>
  <c r="K41" i="4"/>
  <c r="K30" i="4"/>
  <c r="K21" i="4"/>
  <c r="K25" i="4"/>
  <c r="O78" i="9"/>
  <c r="P78" i="9" s="1"/>
  <c r="K78" i="9"/>
  <c r="O50" i="9"/>
  <c r="P50" i="9" s="1"/>
  <c r="K50" i="9"/>
  <c r="O30" i="9"/>
  <c r="K30" i="9"/>
  <c r="O100" i="10"/>
  <c r="P100" i="10" s="1"/>
  <c r="K100" i="10"/>
  <c r="O141" i="10"/>
  <c r="P141" i="10" s="1"/>
  <c r="K141" i="10"/>
  <c r="O109" i="10"/>
  <c r="P109" i="10" s="1"/>
  <c r="K109" i="10"/>
  <c r="O93" i="10"/>
  <c r="P93" i="10" s="1"/>
  <c r="K93" i="10"/>
  <c r="O40" i="4"/>
  <c r="K40" i="4"/>
  <c r="P195" i="10"/>
  <c r="P251" i="10"/>
  <c r="P49" i="9"/>
  <c r="P47" i="8"/>
  <c r="P73" i="9"/>
  <c r="P33" i="9"/>
  <c r="K14" i="12"/>
  <c r="P21" i="9"/>
  <c r="P42" i="8"/>
  <c r="K14" i="5"/>
  <c r="P62" i="8"/>
  <c r="N254" i="10"/>
  <c r="G22" i="2" s="1"/>
  <c r="P56" i="9"/>
  <c r="P29" i="7"/>
  <c r="P37" i="9"/>
  <c r="P57" i="9"/>
  <c r="P27" i="10"/>
  <c r="L84" i="8"/>
  <c r="I20" i="2" s="1"/>
  <c r="P48" i="9"/>
  <c r="P46" i="10"/>
  <c r="P54" i="10"/>
  <c r="P62" i="10"/>
  <c r="P70" i="10"/>
  <c r="P78" i="10"/>
  <c r="P86" i="10"/>
  <c r="P94" i="10"/>
  <c r="P102" i="10"/>
  <c r="P110" i="10"/>
  <c r="P114" i="10"/>
  <c r="P142" i="10"/>
  <c r="P178" i="10"/>
  <c r="P25" i="7"/>
  <c r="P199" i="10"/>
  <c r="P239" i="10"/>
  <c r="P41" i="9"/>
  <c r="P167" i="10"/>
  <c r="P243" i="10"/>
  <c r="P16" i="7"/>
  <c r="P30" i="10"/>
  <c r="P186" i="10"/>
  <c r="P234" i="10"/>
  <c r="P218" i="10"/>
  <c r="P166" i="10"/>
  <c r="P230" i="10"/>
  <c r="P38" i="10"/>
  <c r="P22" i="10"/>
  <c r="P202" i="10"/>
  <c r="P40" i="9"/>
  <c r="P226" i="10"/>
  <c r="P118" i="10"/>
  <c r="P34" i="10"/>
  <c r="P18" i="10"/>
  <c r="P198" i="10"/>
  <c r="L39" i="11"/>
  <c r="I23" i="2" s="1"/>
  <c r="P238" i="10"/>
  <c r="P206" i="10"/>
  <c r="P40" i="7"/>
  <c r="P20" i="7"/>
  <c r="P210" i="10"/>
  <c r="P42" i="10"/>
  <c r="P26" i="10"/>
  <c r="P74" i="8"/>
  <c r="P58" i="8"/>
  <c r="P143" i="10"/>
  <c r="P18" i="8"/>
  <c r="P22" i="8"/>
  <c r="P72" i="9"/>
  <c r="P38" i="6"/>
  <c r="P50" i="8"/>
  <c r="P26" i="8"/>
  <c r="P66" i="8"/>
  <c r="P22" i="6"/>
  <c r="P28" i="7"/>
  <c r="P38" i="8"/>
  <c r="P70" i="8"/>
  <c r="P162" i="10"/>
  <c r="P222" i="10"/>
  <c r="P30" i="8"/>
  <c r="P82" i="8"/>
  <c r="P14" i="11"/>
  <c r="M43" i="7"/>
  <c r="F19" i="2" s="1"/>
  <c r="P14" i="7"/>
  <c r="M254" i="10"/>
  <c r="F22" i="2" s="1"/>
  <c r="M84" i="9"/>
  <c r="F21" i="2" s="1"/>
  <c r="M48" i="6"/>
  <c r="F18" i="2" s="1"/>
  <c r="M25" i="5"/>
  <c r="F17" i="2" s="1"/>
  <c r="M84" i="8"/>
  <c r="F20" i="2" s="1"/>
  <c r="P14" i="12"/>
  <c r="M46" i="4"/>
  <c r="F16" i="2" s="1"/>
  <c r="P21" i="10" l="1"/>
  <c r="P69" i="10"/>
  <c r="P105" i="10"/>
  <c r="P77" i="10"/>
  <c r="P97" i="10"/>
  <c r="K21" i="10"/>
  <c r="K23" i="11"/>
  <c r="P31" i="11"/>
  <c r="K77" i="10"/>
  <c r="K14" i="8"/>
  <c r="O17" i="10"/>
  <c r="P17" i="10" s="1"/>
  <c r="K17" i="10"/>
  <c r="O19" i="11"/>
  <c r="P19" i="11" s="1"/>
  <c r="K19" i="11"/>
  <c r="M44" i="12"/>
  <c r="F24" i="2" s="1"/>
  <c r="M39" i="11"/>
  <c r="F23" i="2" s="1"/>
  <c r="K53" i="10"/>
  <c r="P35" i="11"/>
  <c r="K37" i="10"/>
  <c r="P15" i="11"/>
  <c r="O43" i="7"/>
  <c r="H19" i="2" s="1"/>
  <c r="P40" i="4"/>
  <c r="P46" i="4" s="1"/>
  <c r="E16" i="2" s="1"/>
  <c r="A16" i="2" s="1"/>
  <c r="O46" i="4"/>
  <c r="H16" i="2" s="1"/>
  <c r="P44" i="10"/>
  <c r="P30" i="9"/>
  <c r="O84" i="8"/>
  <c r="H20" i="2" s="1"/>
  <c r="P21" i="8"/>
  <c r="P84" i="8" s="1"/>
  <c r="N9" i="8" s="1"/>
  <c r="O48" i="6"/>
  <c r="H18" i="2" s="1"/>
  <c r="O25" i="5"/>
  <c r="H17" i="2" s="1"/>
  <c r="P25" i="5"/>
  <c r="E17" i="2" s="1"/>
  <c r="A17" i="2" s="1"/>
  <c r="P43" i="7"/>
  <c r="E19" i="2" s="1"/>
  <c r="A19" i="2" s="1"/>
  <c r="P48" i="6"/>
  <c r="N9" i="6" s="1"/>
  <c r="O254" i="10" l="1"/>
  <c r="H22" i="2" s="1"/>
  <c r="P254" i="10"/>
  <c r="E22" i="2" s="1"/>
  <c r="A22" i="2" s="1"/>
  <c r="B22" i="2" s="1"/>
  <c r="B16" i="2"/>
  <c r="D1" i="4"/>
  <c r="B17" i="2"/>
  <c r="D1" i="5"/>
  <c r="B19" i="2"/>
  <c r="D1" i="7"/>
  <c r="N9" i="4"/>
  <c r="O84" i="9"/>
  <c r="H21" i="2" s="1"/>
  <c r="O39" i="11"/>
  <c r="H23" i="2" s="1"/>
  <c r="P84" i="9"/>
  <c r="N9" i="9" s="1"/>
  <c r="O44" i="12"/>
  <c r="H24" i="2" s="1"/>
  <c r="P44" i="12"/>
  <c r="N9" i="12" s="1"/>
  <c r="E18" i="2"/>
  <c r="A18" i="2" s="1"/>
  <c r="N9" i="5"/>
  <c r="P39" i="11"/>
  <c r="E23" i="2" s="1"/>
  <c r="A23" i="2" s="1"/>
  <c r="N9" i="7"/>
  <c r="E20" i="2"/>
  <c r="A20" i="2" s="1"/>
  <c r="N9" i="10" l="1"/>
  <c r="D1" i="10"/>
  <c r="B18" i="2"/>
  <c r="D1" i="6"/>
  <c r="B20" i="2"/>
  <c r="D1" i="8"/>
  <c r="B23" i="2"/>
  <c r="D1" i="11"/>
  <c r="E21" i="2"/>
  <c r="A21" i="2" s="1"/>
  <c r="E24" i="2"/>
  <c r="A24" i="2" s="1"/>
  <c r="N9" i="11"/>
  <c r="B24" i="2" l="1"/>
  <c r="D1" i="12"/>
  <c r="B21" i="2"/>
  <c r="D1" i="9"/>
  <c r="H14" i="3"/>
  <c r="N60" i="3"/>
  <c r="L60" i="3"/>
  <c r="H60" i="3"/>
  <c r="N59" i="3"/>
  <c r="L59" i="3"/>
  <c r="H59" i="3"/>
  <c r="N58" i="3"/>
  <c r="L58" i="3"/>
  <c r="H58" i="3"/>
  <c r="N57" i="3"/>
  <c r="L57" i="3"/>
  <c r="H57" i="3"/>
  <c r="N56" i="3"/>
  <c r="L56" i="3"/>
  <c r="H56" i="3"/>
  <c r="N55" i="3"/>
  <c r="L55" i="3"/>
  <c r="H55" i="3"/>
  <c r="N54" i="3"/>
  <c r="L54" i="3"/>
  <c r="H54" i="3"/>
  <c r="N53" i="3"/>
  <c r="L53" i="3"/>
  <c r="H53" i="3"/>
  <c r="N52" i="3"/>
  <c r="L52" i="3"/>
  <c r="H52" i="3"/>
  <c r="N51" i="3"/>
  <c r="L51" i="3"/>
  <c r="H51" i="3"/>
  <c r="N50" i="3"/>
  <c r="L50" i="3"/>
  <c r="H50" i="3"/>
  <c r="N49" i="3"/>
  <c r="L49" i="3"/>
  <c r="H49" i="3"/>
  <c r="N48" i="3"/>
  <c r="L48" i="3"/>
  <c r="H48" i="3"/>
  <c r="N47" i="3"/>
  <c r="L47" i="3"/>
  <c r="H47" i="3"/>
  <c r="N46" i="3"/>
  <c r="L46" i="3"/>
  <c r="H46" i="3"/>
  <c r="N45" i="3"/>
  <c r="L45" i="3"/>
  <c r="H45" i="3"/>
  <c r="N44" i="3"/>
  <c r="L44" i="3"/>
  <c r="H44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4" i="3"/>
  <c r="L34" i="3"/>
  <c r="H34" i="3"/>
  <c r="N33" i="3"/>
  <c r="L33" i="3"/>
  <c r="H33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54" i="3" l="1"/>
  <c r="O55" i="3"/>
  <c r="M56" i="3"/>
  <c r="O56" i="3"/>
  <c r="M57" i="3"/>
  <c r="O57" i="3"/>
  <c r="O15" i="3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41" i="3"/>
  <c r="O42" i="3"/>
  <c r="O43" i="3"/>
  <c r="M44" i="3"/>
  <c r="O44" i="3"/>
  <c r="M45" i="3"/>
  <c r="O58" i="3"/>
  <c r="O59" i="3"/>
  <c r="M60" i="3"/>
  <c r="O60" i="3"/>
  <c r="O46" i="3"/>
  <c r="O47" i="3"/>
  <c r="M48" i="3"/>
  <c r="O48" i="3"/>
  <c r="M49" i="3"/>
  <c r="O49" i="3"/>
  <c r="O50" i="3"/>
  <c r="O51" i="3"/>
  <c r="M52" i="3"/>
  <c r="O52" i="3"/>
  <c r="M53" i="3"/>
  <c r="O14" i="3"/>
  <c r="P14" i="3" s="1"/>
  <c r="M18" i="3"/>
  <c r="P18" i="3" s="1"/>
  <c r="M22" i="3"/>
  <c r="M26" i="3"/>
  <c r="P26" i="3" s="1"/>
  <c r="M30" i="3"/>
  <c r="M34" i="3"/>
  <c r="M38" i="3"/>
  <c r="M42" i="3"/>
  <c r="M46" i="3"/>
  <c r="M50" i="3"/>
  <c r="M54" i="3"/>
  <c r="M58" i="3"/>
  <c r="P58" i="3" s="1"/>
  <c r="P41" i="3"/>
  <c r="P16" i="3"/>
  <c r="L61" i="3"/>
  <c r="M15" i="3"/>
  <c r="M19" i="3"/>
  <c r="M23" i="3"/>
  <c r="M27" i="3"/>
  <c r="M31" i="3"/>
  <c r="M35" i="3"/>
  <c r="M39" i="3"/>
  <c r="M43" i="3"/>
  <c r="M47" i="3"/>
  <c r="M51" i="3"/>
  <c r="M55" i="3"/>
  <c r="P55" i="3" s="1"/>
  <c r="M59" i="3"/>
  <c r="N61" i="3"/>
  <c r="P21" i="3" l="1"/>
  <c r="P57" i="3"/>
  <c r="P54" i="3"/>
  <c r="P42" i="3"/>
  <c r="P34" i="3"/>
  <c r="P30" i="3"/>
  <c r="P49" i="3"/>
  <c r="P38" i="3"/>
  <c r="P22" i="3"/>
  <c r="P44" i="3"/>
  <c r="P36" i="3"/>
  <c r="P33" i="3"/>
  <c r="P28" i="3"/>
  <c r="P25" i="3"/>
  <c r="P20" i="3"/>
  <c r="P17" i="3"/>
  <c r="P56" i="3"/>
  <c r="P31" i="3"/>
  <c r="K20" i="3"/>
  <c r="K41" i="3"/>
  <c r="P46" i="3"/>
  <c r="P60" i="3"/>
  <c r="P40" i="3"/>
  <c r="P37" i="3"/>
  <c r="P32" i="3"/>
  <c r="P29" i="3"/>
  <c r="P24" i="3"/>
  <c r="P47" i="3"/>
  <c r="K28" i="3"/>
  <c r="P39" i="3"/>
  <c r="K17" i="3"/>
  <c r="K25" i="3"/>
  <c r="P15" i="3"/>
  <c r="K36" i="3"/>
  <c r="P51" i="3"/>
  <c r="P59" i="3"/>
  <c r="K33" i="3"/>
  <c r="P23" i="3"/>
  <c r="K56" i="3"/>
  <c r="K44" i="3"/>
  <c r="K52" i="3"/>
  <c r="K37" i="3"/>
  <c r="K29" i="3"/>
  <c r="P43" i="3"/>
  <c r="P35" i="3"/>
  <c r="P27" i="3"/>
  <c r="P19" i="3"/>
  <c r="G15" i="2"/>
  <c r="K21" i="3"/>
  <c r="K16" i="3"/>
  <c r="K60" i="3"/>
  <c r="K48" i="3"/>
  <c r="K40" i="3"/>
  <c r="K32" i="3"/>
  <c r="K24" i="3"/>
  <c r="K59" i="3"/>
  <c r="K58" i="3"/>
  <c r="P48" i="3"/>
  <c r="K46" i="3"/>
  <c r="P50" i="3"/>
  <c r="P52" i="3"/>
  <c r="K49" i="3"/>
  <c r="K47" i="3"/>
  <c r="K45" i="3"/>
  <c r="O45" i="3"/>
  <c r="P45" i="3" s="1"/>
  <c r="K50" i="3"/>
  <c r="K43" i="3"/>
  <c r="K39" i="3"/>
  <c r="K35" i="3"/>
  <c r="K31" i="3"/>
  <c r="K27" i="3"/>
  <c r="K23" i="3"/>
  <c r="K19" i="3"/>
  <c r="K15" i="3"/>
  <c r="K55" i="3"/>
  <c r="O53" i="3"/>
  <c r="P53" i="3" s="1"/>
  <c r="K53" i="3"/>
  <c r="K51" i="3"/>
  <c r="K57" i="3"/>
  <c r="K42" i="3"/>
  <c r="K38" i="3"/>
  <c r="K34" i="3"/>
  <c r="K30" i="3"/>
  <c r="K26" i="3"/>
  <c r="K22" i="3"/>
  <c r="K18" i="3"/>
  <c r="K54" i="3"/>
  <c r="K14" i="3"/>
  <c r="I15" i="2"/>
  <c r="M61" i="3"/>
  <c r="P61" i="3" l="1"/>
  <c r="O61" i="3"/>
  <c r="F15" i="2"/>
  <c r="H15" i="2" l="1"/>
  <c r="N9" i="3"/>
  <c r="E15" i="2"/>
  <c r="A15" i="2" s="1"/>
  <c r="B15" i="2" l="1"/>
  <c r="D1" i="3"/>
  <c r="I25" i="2"/>
  <c r="H25" i="2"/>
  <c r="G25" i="2"/>
  <c r="F25" i="2"/>
  <c r="E25" i="2"/>
  <c r="E28" i="2" s="1"/>
  <c r="D11" i="2" l="1"/>
  <c r="E26" i="2"/>
  <c r="E27" i="2" s="1"/>
  <c r="E29" i="2" l="1"/>
  <c r="D10" i="2" l="1"/>
  <c r="C26" i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2E0E01C3-FB58-43BE-AB46-9692B915B0F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EEBAB0DC-380D-4AB2-8B71-E53F259BC062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CE894113-D8A2-4DF5-884F-6B6714054B73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445EDAF5-EE10-469C-A21D-A89EDA86D18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F40915A2-04FB-4C17-9D18-DBD94EEFC74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30145459-9F14-4897-880A-8B7CA7CB836F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ACE65B1-FFD8-4DA2-B717-8F1E9C76343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74D905C-5425-414D-A72C-AFAF66E2F5E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ADEED920-9AD0-4180-BF9D-F1CBE25E4AB5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9314ADE6-860E-4D52-9A0A-5EE9BC835BE8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FFA137F-BD3E-4DAF-A883-C8679B084C1C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5682BDF9-6C5E-434B-93C7-4B4E58CC686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<sst xmlns="http://schemas.openxmlformats.org/spreadsheetml/2006/main" count="1822" uniqueCount="496">
  <si>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</si>
  <si>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</si>
  <si>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</si>
  <si>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</si>
  <si>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</si>
  <si>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</si>
  <si>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</si>
  <si>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</si>
  <si>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</si>
  <si>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</si>
  <si>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</si>
  <si>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</si>
  <si>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</si>
  <si>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</si>
  <si>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</si>
  <si>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</si>
  <si>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Tāme sastādīta 20__. gada __. _________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</si>
  <si>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</si>
  <si>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</si>
  <si>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</si>
  <si>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</si>
  <si>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</si>
  <si>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</si>
  <si>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</si>
  <si>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</si>
  <si>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</si>
  <si>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</si>
  <si>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</si>
  <si>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</si>
  <si>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</si>
  <si>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</si>
  <si>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</si>
  <si>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</si>
  <si>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</si>
  <si>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</si>
  <si>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</si>
  <si>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</si>
  <si>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</si>
  <si>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</si>
  <si>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</si>
  <si>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</si>
  <si>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</si>
  <si>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</si>
  <si>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</si>
  <si>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</si>
  <si>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</si>
  <si>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</si>
  <si>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</si>
  <si>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</si>
  <si>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</si>
  <si>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</si>
  <si>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</si>
  <si>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</si>
  <si>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</si>
  <si>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</si>
  <si>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</si>
  <si>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EA-76-16</t>
  </si>
  <si>
    <t>Atmodas bulvāris 8B, Liepāja</t>
  </si>
  <si>
    <t>Daudzdzīvokļu dzīvojamās ēkas energoefektivitātes paaugstināšanas pasākumi</t>
  </si>
  <si>
    <t>Daudzdzīvokļu dzīvojamā ēka</t>
  </si>
  <si>
    <t>Daudzdzīvokļu dzīvojamās ēkas energoefektivitātes paaugstināšanas pasākumi Atmodas bulvārī 8B, Liepājā</t>
  </si>
  <si>
    <t>Finanšu rezerve</t>
  </si>
  <si>
    <t>Kopā ar finanšu rezervi</t>
  </si>
  <si>
    <t>Celtniecības darbi</t>
  </si>
  <si>
    <t>Ārsienu siltināšanas darbi</t>
  </si>
  <si>
    <t>Tāme sastādīta  20__. gada tirgus cenās, pamatojoties uz AR un BK daļas rasējumiem</t>
  </si>
  <si>
    <t>līg.c.</t>
  </si>
  <si>
    <t>Metāla nožogojuma montāža, h=2,0 m</t>
  </si>
  <si>
    <t>m</t>
  </si>
  <si>
    <t xml:space="preserve"> </t>
  </si>
  <si>
    <t>Žogs 3,5×2m</t>
  </si>
  <si>
    <t>gb</t>
  </si>
  <si>
    <t>Pēda</t>
  </si>
  <si>
    <t>Sastatņu montēšana</t>
  </si>
  <si>
    <t>m²</t>
  </si>
  <si>
    <t>Sastatnes</t>
  </si>
  <si>
    <t>aizargsiets</t>
  </si>
  <si>
    <t>pretnokrišņu jumtiņš virs sastanēm, platums precizējams izbūves laikā</t>
  </si>
  <si>
    <t>Moduļu tualetes uzstādīšana</t>
  </si>
  <si>
    <t>Tualetes izvešana</t>
  </si>
  <si>
    <t>reizes</t>
  </si>
  <si>
    <t>Moduļu mājas uzstādīšana. Paredzēts 24 cilvēkiem.</t>
  </si>
  <si>
    <t>Ārsienas sagatavošana siltināšanai - virsmu notīrīšana un gruntēšana</t>
  </si>
  <si>
    <t>kg</t>
  </si>
  <si>
    <t>l</t>
  </si>
  <si>
    <t>Ārsienu  siltināšana ar akmensvati līmējot un piestiprinot to pie ārsienas ar mehāniskajiem stiprinājumiem</t>
  </si>
  <si>
    <t>Siltumizolācija pielietotajām sistēmām</t>
  </si>
  <si>
    <t>S1 Vieglbetona paneļu ārējās sienas siltinājums</t>
  </si>
  <si>
    <t>Sb Vieglbetona paneļu ārējās sienas siltinājums</t>
  </si>
  <si>
    <t>gab</t>
  </si>
  <si>
    <t>Siltumizolācija sienām b=30mm</t>
  </si>
  <si>
    <t>Siets stikla šķiedra no“E” tipa bezsārmu alumoborsilikātu stikla šķiedras diegiem 160gr/m²</t>
  </si>
  <si>
    <t>Papildus armējums apkārrt  loga un durvju  ailām ar sietu , platums=0,3×0,5m, b=3mm</t>
  </si>
  <si>
    <t>Metāla karoga kāta turētāja montāža</t>
  </si>
  <si>
    <t>Būvgružu savākšana un aizvešana</t>
  </si>
  <si>
    <t>m³</t>
  </si>
  <si>
    <t>Gružu konteiners</t>
  </si>
  <si>
    <t xml:space="preserve">Tiešās izmaksas kopā, t. sk. darba devēja sociālais nodoklis 24.09% </t>
  </si>
  <si>
    <t>Logu nomaiņa</t>
  </si>
  <si>
    <t>Esošo koka logu, tsk. ārdurvju demontāža</t>
  </si>
  <si>
    <t>Esošo skārda āra palodžu demontāža, b=0,25.</t>
  </si>
  <si>
    <t>Ārējo palodžu - skārda, montēšana  b=0,5m  (t.sk.1.st.lodžiju apakš. mala)</t>
  </si>
  <si>
    <t>PVC loga  bloks ar  stikla paketi krāsa - balta Stikla paketes 1. Stikla paketes ar siltuma caurlaidības koef.: Ug 1,0 w/m²×K. Rāmja siltuma caurlaidības koef.: Uf 1,1 W / m² K. Uw 1.0 W/m² K.2. PVC profilu ekspluatēšanas klimatiskā zona -zona S. 3. PVC profila montāžas dziļums ( profila biezums ) ≤ 78 mm</t>
  </si>
  <si>
    <t>L1</t>
  </si>
  <si>
    <t>L2</t>
  </si>
  <si>
    <t>L2 durvis</t>
  </si>
  <si>
    <t>L3</t>
  </si>
  <si>
    <t>D1 Alumīnija konstrukcijas ārdurvis ar stiklojumu (stikla pakete) Durvju kopējais siltuma transmisijas koeficents (U) ne lielāks par 1.6W/mІ K.
Paredzēt slieksni (10mm) Durvis aprīkotas ar koda atslēgu, ar iespēju pievienot 
domofonus (ievietot ikdienā neveramajā durvju daļā), tipu precizēt autoruzraudzības kārtībā.
Ierīkot atdures ieejas lievenī. Krāsas tonis RAL 7047.</t>
  </si>
  <si>
    <t>D2 Metāla konstrukcijas lūka izejai uz jumta</t>
  </si>
  <si>
    <t>R1 cinkotas žalūzijas kasrtā cinkošana 60mikroni</t>
  </si>
  <si>
    <t>R2 cinkotas žalūzijas kasrtā cinkošana 60mikroni</t>
  </si>
  <si>
    <t>Logu montāžas palīgmateriāli uz  apjomu</t>
  </si>
  <si>
    <t>montāžas skavas</t>
  </si>
  <si>
    <t>dibeļi</t>
  </si>
  <si>
    <t>montāžas puta</t>
  </si>
  <si>
    <t>skrūves</t>
  </si>
  <si>
    <t>palodzes profils</t>
  </si>
  <si>
    <t xml:space="preserve">Hidroizolācijas lentas montēšana logos </t>
  </si>
  <si>
    <t xml:space="preserve">Difūzujas lentas montēšana nomaināmajos logos </t>
  </si>
  <si>
    <t>Jaunu iekštelpu PVC palodžu montēšana, b=350mm.</t>
  </si>
  <si>
    <t>Apmetuma atjaunošana pēc logu nomaiņas telpu iekšpusē, remonts ap logu ailu.</t>
  </si>
  <si>
    <t>reģipsis</t>
  </si>
  <si>
    <t>krāsa, balta pusmatēta</t>
  </si>
  <si>
    <t>Līmlente</t>
  </si>
  <si>
    <t>gb.</t>
  </si>
  <si>
    <t>kmpl.</t>
  </si>
  <si>
    <t>Gružu izvākšanam, grīdas attīrīšana</t>
  </si>
  <si>
    <t>Pagraba logu esošo aizmūrējumu demontāža</t>
  </si>
  <si>
    <t>Esošo koku k-ciju augšdaļas nozāģēšana par 0,15m (precizēt uz vietas)</t>
  </si>
  <si>
    <t>Nozāģēto sieniņu enkurošana pie griestiem (precizēt uz vietas)</t>
  </si>
  <si>
    <t>Dzelzsbetona pārsegumu notīrīšana, izlīdzināšana, sagatavošana siltināšanai</t>
  </si>
  <si>
    <t>P2 Pagraba pārseguma siltinājums</t>
  </si>
  <si>
    <t>Siltumizolācija</t>
  </si>
  <si>
    <t>Būvgružu savākšana un aizvešana, t.sk. saimniecības būvgruži</t>
  </si>
  <si>
    <t>Pagraba siltināšana</t>
  </si>
  <si>
    <t>Cokola siltināšanas darbi</t>
  </si>
  <si>
    <t>Betona plātņu un apmales demontāža</t>
  </si>
  <si>
    <t>Cokola apmetuma nokalšana</t>
  </si>
  <si>
    <t>Grunts rakšanas darbi 1,05m dziļumā,1m platumā</t>
  </si>
  <si>
    <t>Cokola sienas sagatavošana siltināšanai - virsmu notīrīšana un gruntēšana,</t>
  </si>
  <si>
    <t>Grunts hidroizolācijai</t>
  </si>
  <si>
    <t>Jaunas šķidrās hidroizolācijas uzklāšana  visā siltinājuma augstumā</t>
  </si>
  <si>
    <t>S2 Pamatu sienu siltinājums</t>
  </si>
  <si>
    <t>Atrakto vietu aizbēršana ar esošo minerālgrunti</t>
  </si>
  <si>
    <t>Cokola apmešana ar apmetumu uz minerālšķiedru sieta (b=7mm) un krāsošana</t>
  </si>
  <si>
    <t>Siets stikla šķiedra</t>
  </si>
  <si>
    <t>m2</t>
  </si>
  <si>
    <t>Paligmateriāli</t>
  </si>
  <si>
    <t>komp</t>
  </si>
  <si>
    <t>Cementa bāzes hidroizolācijas l=375*mm ieklāšana cokola daļā</t>
  </si>
  <si>
    <t>Jaunu bruģakmens lietusūdens novadīšanas apmaļu ierīkošana:</t>
  </si>
  <si>
    <t>Ģeotekstila plēves ieklāšana</t>
  </si>
  <si>
    <t>Šķembas (fr.40-70mm) kārtas ieklāšana 100mm</t>
  </si>
  <si>
    <t>šķembas</t>
  </si>
  <si>
    <t>Šķembas (fr.0-40mm) kārtas ieklāšana 50mm</t>
  </si>
  <si>
    <t>Grants kārtas ieklāšana 50mm</t>
  </si>
  <si>
    <t>grants</t>
  </si>
  <si>
    <t>Bruģakmens 700mm biez.likšana 26gab/m²</t>
  </si>
  <si>
    <t>Betona bruģis, b=50mm</t>
  </si>
  <si>
    <t>Izsijas -50mm</t>
  </si>
  <si>
    <t>Bortakmens 80x200x1000  malas likšana 1gb/t.m</t>
  </si>
  <si>
    <t>Bortakmens 80x200x1000  mala</t>
  </si>
  <si>
    <t>betons b15</t>
  </si>
  <si>
    <t>Balkonu paneļi</t>
  </si>
  <si>
    <t>Balkonu dekoratīvo apšuvumu, margu un citu visu detaļu demontāža</t>
  </si>
  <si>
    <t>Koku un PVC stiklojuma demontāža</t>
  </si>
  <si>
    <t>Balkonu hidroizolācijas sistēma</t>
  </si>
  <si>
    <t>Bojātās pamatnes attīrīšana. Armētās stiegras notīrāmas no rūsas līdz tīrības pakāpei “Sa 2,5”.</t>
  </si>
  <si>
    <t>Vienkomponenta minerālā pretkorozijas kontaktjava</t>
  </si>
  <si>
    <t>Ātri cietējoša java slīpumu veidošanai 20-40mm</t>
  </si>
  <si>
    <t>Kontaktemulsija</t>
  </si>
  <si>
    <t>Putu aukla deformācijas šuvēm d=10</t>
  </si>
  <si>
    <t>Poliuretāna mastika deformācijas šuvēm</t>
  </si>
  <si>
    <t>Hidroizolējošs cementa pārklājums</t>
  </si>
  <si>
    <t>Balkonu margu izgatavošana</t>
  </si>
  <si>
    <t>Balkona margu caurule Ø42x2</t>
  </si>
  <si>
    <t>Margu stati, kvadrātcaurule -20x50x1500</t>
  </si>
  <si>
    <t>Margu statu konsoles, plakantērauds -10x50x200</t>
  </si>
  <si>
    <t>Margu statu režģa elementi, kvadrātcaurule -20x50x1500</t>
  </si>
  <si>
    <t>Plakantērauda joslas -4x30x4700 apšuvuma stiprināšanai</t>
  </si>
  <si>
    <t>Statu atblastplāksne -4x100x150</t>
  </si>
  <si>
    <t>Margu atbalstplātne -4x200x200</t>
  </si>
  <si>
    <t>Skārda nosegpanelis PP20 profils 0,5mm
krāsu pases noteiktajā tonī</t>
  </si>
  <si>
    <t>paneļu stiprināšanas kniedes</t>
  </si>
  <si>
    <t>3050×900</t>
  </si>
  <si>
    <t>700×900</t>
  </si>
  <si>
    <t>Ø8</t>
  </si>
  <si>
    <t>Jumta atjaunošana</t>
  </si>
  <si>
    <t>Demontāžas darbi</t>
  </si>
  <si>
    <t>Ruberoīda seguma novākšana 
(pieņemts 2-3 kārtu segums, pamatplakne un jumta izejas)</t>
  </si>
  <si>
    <t>Uzliektā ruberoīda seguma novākšana parapetiem (pieņemts 2-3 kārtas)</t>
  </si>
  <si>
    <t>Skārda apšuvuma noņemšana no parapetiem</t>
  </si>
  <si>
    <t xml:space="preserve">Skārda apšuvuma noņemšana no vēdināšanas izvadiem </t>
  </si>
  <si>
    <t>Uz jumta izvietoto sakaru kabeļu un to turētājbalstu demontāža (precizēt uz vietas)</t>
  </si>
  <si>
    <t>Tehnoloģisko atvērumu 600x800 mm 
izbūve ribotu dzelzsbetona paneļu plātnē, b=30 mm:</t>
  </si>
  <si>
    <t>* jumta sastāva izgriešana līdz panelim (4*- kārtu ruberoīds, cem.java-20), pa 0,5 m²</t>
  </si>
  <si>
    <t>* dzelzsbetona plātnes 600x800 izzāģēsana ar b=30 mm, 13 vietas pa 0,5 m²</t>
  </si>
  <si>
    <t>Tehnoloģisko atvērumu aizbetonēšana pēc bēniņu pārseguma siltināšanas</t>
  </si>
  <si>
    <t>* metāla sijas U-profils Nr.8 atvēruma malās, kop.l=0,8 m;</t>
  </si>
  <si>
    <t>U-profils Nr.8</t>
  </si>
  <si>
    <t>* leņķdzelzs 50x5, metināts pie U-profila sijām, kop.l=0,8 m</t>
  </si>
  <si>
    <t>leņķdzelzs 50x5</t>
  </si>
  <si>
    <t>* stiegru Ø8AIII siets 100x100 mm atvērumu aizbetonēšanai, (0,6x0,8 m),</t>
  </si>
  <si>
    <t>* betons B20 F50, b=50 mm, atvērumu 600x800 mm aizbetonēšanai</t>
  </si>
  <si>
    <t>* mitruma izturīgās OSB plātnes, b=15 mm, 600x800 mm</t>
  </si>
  <si>
    <t>* metāla elementu pretkorozijas krāsošana</t>
  </si>
  <si>
    <t>Atvērumu aizbetonēšana pēc gružvadu demontāžas</t>
  </si>
  <si>
    <t>Demontējams izvads no pagraba 
līdz jumtam, ∅500</t>
  </si>
  <si>
    <t>L75x50x5</t>
  </si>
  <si>
    <t>Enkuri M12x80</t>
  </si>
  <si>
    <t xml:space="preserve">Siets ∅8 AI, 100x100 </t>
  </si>
  <si>
    <t xml:space="preserve">Siets ∅6 AI, 100x100 </t>
  </si>
  <si>
    <t>Tērauda profilu apstrāde ar pretkorozijas sastāvu</t>
  </si>
  <si>
    <t>Betons B15 F50</t>
  </si>
  <si>
    <t>Jumta seguma iesegums</t>
  </si>
  <si>
    <t>*  ruberoīds 2 kārtās jumta segumam un pieslēgumiem pie parapeta, vēdin. izvadiem un lūkām</t>
  </si>
  <si>
    <t>Gāze</t>
  </si>
  <si>
    <t>bal.</t>
  </si>
  <si>
    <t>Ruberoīda papildkārtas ieklāšana savācējpiltuves vietāsØ 500</t>
  </si>
  <si>
    <t>Ruberoids apakš.</t>
  </si>
  <si>
    <t>Bitumena izolācijas ieklāšana savācējpiltuves vietās Ø 500 ,b=4mm</t>
  </si>
  <si>
    <t>kpl.</t>
  </si>
  <si>
    <t>Savienojuma  pārejas veidgabals no esošās PVC caurules un lietus ūdens savienojošo cauruli 1,5-2m</t>
  </si>
  <si>
    <t>Parapetu paaugstināšana, parapetu detaļas pa jumta perimetru:</t>
  </si>
  <si>
    <t>* ārsienu parapetu augšējās virsmas attīrīšana mūra darbu veikšanai-parapetu paaugstināšanai</t>
  </si>
  <si>
    <t>* uz paneļu sienu parapeta uzklāt javas kārtu</t>
  </si>
  <si>
    <t>java</t>
  </si>
  <si>
    <t>Bi armatūra Ø4 starp blokiem</t>
  </si>
  <si>
    <t>* liekti metāla enkuri -4x40, l=750, s=600, parapeta skārda aplocīšanai,</t>
  </si>
  <si>
    <t>* jumta skārds parapetu apšūšanai pēc sienu siltināšanas</t>
  </si>
  <si>
    <t>Skārds</t>
  </si>
  <si>
    <t>Jumta margas motāža h=290mm</t>
  </si>
  <si>
    <t>2∅12 AII</t>
  </si>
  <si>
    <t>Metāla plāksne: - 6x40; l=365, s=1,2m</t>
  </si>
  <si>
    <t>Metāla plāksne: - 6x60; l=450, s=1,2m</t>
  </si>
  <si>
    <t>enkurs 4×40, s=0,7m</t>
  </si>
  <si>
    <t>āra hermētiķis</t>
  </si>
  <si>
    <t>ķīm masa</t>
  </si>
  <si>
    <t>Bēniņu pārseguma siltināšana</t>
  </si>
  <si>
    <t>* būvgružu, citu uzslāņojumu izdedžu siltinājuma izvākšana izvākšana no mikrobēniņu telpas, biezums pieņemts ~0,300m</t>
  </si>
  <si>
    <t>* tvaika izolācijas ieklāšana uz izlīdzinātas virsmas, ar uzliekumu uz sienām, izvadien, lūkām</t>
  </si>
  <si>
    <t>Bēniņu pārsegumu siltumizolēšanu (400mm λ≤0,041W/m×K) virs pārseguma pirms tam paredzot tvaika izolācijas kārtu</t>
  </si>
  <si>
    <t>* urbumu Ø100 izveidošana augšējos ārsienu paneļos, b=200mm restītes montāžai</t>
  </si>
  <si>
    <t>Lūku izbūve</t>
  </si>
  <si>
    <t>Uzstādāma rūpnieciskisi izgatavota lūka ar brīvo atvērumu 800×600mm, kas atbilst EI30 prasībām, t.sk. komplektā rokturis slēdzena, spec. blīvgumijas un montāžas enkuri</t>
  </si>
  <si>
    <t>kpl</t>
  </si>
  <si>
    <t>Izbūvējama gāzbetona b=0,2m norobežojoša sieniņa</t>
  </si>
  <si>
    <t>Java</t>
  </si>
  <si>
    <t>Bloki</t>
  </si>
  <si>
    <t>Ieejas mezglu atjaunošana</t>
  </si>
  <si>
    <t>Ieejas mezglu atjaunošana rietumu fasādē</t>
  </si>
  <si>
    <t>Esošā betona lieveņa demontāža</t>
  </si>
  <si>
    <t>Rakšanas darbi jaunā lieveņa izveidošanai</t>
  </si>
  <si>
    <t>Esošās grunts noblietēšana</t>
  </si>
  <si>
    <t>Pamatnes sagatavošana zem betona platformas</t>
  </si>
  <si>
    <t>Vidēji rupjas smilts sagatavojuma kārtas un pildījuma izveidošana, b=200mm</t>
  </si>
  <si>
    <t>škembras fr0-32, b=100mm</t>
  </si>
  <si>
    <t>Betons B15 F50-100, b=160mm; stiegrots ar sietu Ø6AI, 100x100</t>
  </si>
  <si>
    <t>betons, b=150mm</t>
  </si>
  <si>
    <t>AI 6Bpl siets 100x100</t>
  </si>
  <si>
    <t>Pamatnes izveidošana zem pakāpieniem no betona B15, F50, b=0,3m</t>
  </si>
  <si>
    <t>Betons B15 F50-100</t>
  </si>
  <si>
    <t>Sausā betona pakāpiens 3×0,3×0,15(h)</t>
  </si>
  <si>
    <t>Sānu malas. Betons B15 F50-100, b=160mm; stiegrots ar sietu Ø6AI, 100x100</t>
  </si>
  <si>
    <t>betons</t>
  </si>
  <si>
    <t>Ieejas mezglu atjaunošana austrumu fasādē</t>
  </si>
  <si>
    <t>Vidēji rupjas smilts sagatavojuma kārtas un pildījuma izveidošana, b=100mm</t>
  </si>
  <si>
    <t>smilts</t>
  </si>
  <si>
    <t>Ieejas jumtiņu atjaunošana:</t>
  </si>
  <si>
    <t xml:space="preserve">     Jumtiņa skārda loksnes pieslēguma pie ārsienas demontāža, b=0,3m</t>
  </si>
  <si>
    <t xml:space="preserve">      Esošās jumtiņa skārda apmales demontāža, b=0,3m</t>
  </si>
  <si>
    <t xml:space="preserve">      Esošo profilēto tērauda lokšņu demontāža</t>
  </si>
  <si>
    <t xml:space="preserve">      Esošās jumtiņa plātnes virsmas notīrīšana</t>
  </si>
  <si>
    <t>Parapeta gludā jumta skārda iesegšana jumta seguma tonī, b=0,25m</t>
  </si>
  <si>
    <t>skārds</t>
  </si>
  <si>
    <t>Skrūves</t>
  </si>
  <si>
    <t>Metāla kabu montāža, plakandzelzs b-5mm, 20 gab</t>
  </si>
  <si>
    <t>Skārda loksnes montāža plātnes malas nosegšanai, b=0,25m</t>
  </si>
  <si>
    <t>Skārda teknes Ø80 montāža virs galvenām ieejām</t>
  </si>
  <si>
    <t>Notekas zem 45° montāža</t>
  </si>
  <si>
    <t>Jumtiņa skārda pieslēguma vietas pie ārsienas izveidošana, b=150mm un hermetizēšana</t>
  </si>
  <si>
    <t>Cementa bāzes hidroizolācijas l=375*mm ieklāšana pieslēguma vietā</t>
  </si>
  <si>
    <t>Betona aizsargkārtas nokalšana no plātnes sāniem un apakšas</t>
  </si>
  <si>
    <t>Apkures sistēmas atjaunošana</t>
  </si>
  <si>
    <t>Tāme sastādīta  20__. gada tirgus cenās, pamatojoties uz AVK daļas rasējumiem</t>
  </si>
  <si>
    <t>Koplietošanas  apkures tīkli</t>
  </si>
  <si>
    <t>Esošās apkures sistēmas demontāža</t>
  </si>
  <si>
    <t>kmpl</t>
  </si>
  <si>
    <t>Polipropilēna caurules, Dn50, montāža, stiprināšana pie sienas</t>
  </si>
  <si>
    <t>Polipropilēna caurules, Dn40, montāža, stiprināšana pie sienas</t>
  </si>
  <si>
    <t>Polipropilēna caurules, Dn32, montāža, stiprināšana pie sienas</t>
  </si>
  <si>
    <t>Polipropilēna caurules, Dn25, montāža, stiprināšana pie sienas</t>
  </si>
  <si>
    <t>Polipropilēna caurules, Dn20, montāža, stiprināšana pie sienas</t>
  </si>
  <si>
    <t>Polipropilēna caurules, Dn15, montāža, stiprināšana pie sienas</t>
  </si>
  <si>
    <t>Ventilis lodveida; t=110 °C; P=8 bar; Dn40; uzstādīšana</t>
  </si>
  <si>
    <t>Ventilis lodveida; t=110 °C; P=8 bar; Dn32; uzstādīšana</t>
  </si>
  <si>
    <t>Polipropilēna cauruļvadu diametru maiņa Dn50→Dn40, montāža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</si>
  <si>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</si>
  <si>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</si>
  <si>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</si>
  <si>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diametru maiņa Dn20→Dn15 montāža</t>
  </si>
  <si>
    <t>Polipropilēna cauruļvadu trejgbali Dn50, montāža</t>
  </si>
  <si>
    <t>Polipropilēna cauruļvadu trejgbali Dn40, montāža</t>
  </si>
  <si>
    <t>Polipropilēna cauruļvadu trejgbali Dn32, montāža</t>
  </si>
  <si>
    <t>Polipropilēna cauruļvadu trejgbali Dn25, montāža</t>
  </si>
  <si>
    <t>Polipropilēna cauruļvadu trejgbali Dn20, montāža</t>
  </si>
  <si>
    <t>Polipropilēna cauruļvadu X veida savienojums  Dn20, montāža</t>
  </si>
  <si>
    <t>Polipropilēna cauruļvadu X veida savienojums  Dn32, montāža</t>
  </si>
  <si>
    <t>Polipropilēna cauruļvadu X veida savienojums  Dn25, montāža</t>
  </si>
  <si>
    <t>Polipropilēna cauruļvadu X veida savienojums  Dn15, montāža</t>
  </si>
  <si>
    <t>Polipropilēna cauruļvadu Dn50 pagrieziens 90°, montāža</t>
  </si>
  <si>
    <t>Polipropilēna cauruļvadu Dn32 pagrieziens 90°, montāža</t>
  </si>
  <si>
    <t>Polipropilēna cauruļvadu Dn15 pagrieziens 90°, montāža</t>
  </si>
  <si>
    <t>Atgaisotājs automātisks, t-110°C, P-9 bar, uzstādīšana</t>
  </si>
  <si>
    <t>Atvēruma Ø180 izveidošana sienā</t>
  </si>
  <si>
    <t>Cauruļvada Dn50 siltumizolācijas čaula, b=&gt;50 mm,
l= 0.040 W/K×m², caurules siltumizolēšana</t>
  </si>
  <si>
    <t>Cauruļvada Dn40 siltumizolācijas čaula, b=&gt;50 mm,
l= 0.040 W/K×m², caurules siltumizolēšana</t>
  </si>
  <si>
    <t>Cauruļvada Dn32 siltumizolācijas čaula, b=&gt;50 mm,
l= 0.040 W/K×m², caurules siltumizolēšana</t>
  </si>
  <si>
    <t>Cauruļvada Dn25 siltumizolācijas čaula, b=&gt;30 mm,
l= 0.040 W/K×m², caurules siltumizolēšana</t>
  </si>
  <si>
    <t>Cauruļvada Dn20 siltumizolācijas čaula, b=&gt;30 mm,
l= 0.040 W/K×m², caurules siltumizolēšana</t>
  </si>
  <si>
    <t>Metāla konstrukcijas cauruļvadu un iekārtu stiprināšanai</t>
  </si>
  <si>
    <t>Cauruļvadu un pievienojumu fasondetaļas un veidgbali</t>
  </si>
  <si>
    <t>Palīgmateriāli</t>
  </si>
  <si>
    <t>Apkures sistēmas ieregulēšana pārbaude un nodošana ekspluatācijā</t>
  </si>
  <si>
    <t>Kāpņu telpu apkure</t>
  </si>
  <si>
    <t xml:space="preserve">Tērauda radiatori 22.tips; h=600 mm
N=808 W; l=600;70/50/16 °C; komplektā ar:
automātisko atgaisotāju un uzstādīšanas mezglu </t>
  </si>
  <si>
    <t>Polipropilēna caurule, Dn15, montāža, stiprināšana pie sienas vai grīdlīstē</t>
  </si>
  <si>
    <t>Polipropilēna caurules, pagrieziens 90°, Dn15, montāža</t>
  </si>
  <si>
    <t>Cauruļvada Dn15 siltumizolācijas čaula, b=&gt;30 mm, caurules siltumizolēšana</t>
  </si>
  <si>
    <t>Ventilācijas sistēma</t>
  </si>
  <si>
    <t>Esošo ventilācijas kanālu (skursteņu, cuku) apskate, tīrīšana</t>
  </si>
  <si>
    <t>Esošo gaisa nosūces restīšu 250*×150* demontāža (virtuvēs un tualetēs)</t>
  </si>
  <si>
    <t>Gaisa nosūces restītes 250*×150*</t>
  </si>
  <si>
    <t>Dzīvokļu siltuma uzskaites mezgls (pavisam uzstāda 75 dzīvokļos)</t>
  </si>
  <si>
    <t>Ventilis lodveida; t=110°C; P=8 bar; Dn15</t>
  </si>
  <si>
    <t>Netīrumu savācējs; t=110°C; P=8 bar; Dn15</t>
  </si>
  <si>
    <t>Trīsistabu dzīvoklim Nr. 1; 6; 9; 12; 15</t>
  </si>
  <si>
    <t>Pavisam 5 šādI dzīvokļi</t>
  </si>
  <si>
    <t>Tērauda radiatori 22.tips; h=400 mm
N=461 W; l=600; t 70/50/24°C; komplektā ar:
automātisko atgaisotāju un uzstādīšanas mezglu</t>
  </si>
  <si>
    <t>Tērauda radiatori 22.tips; h=400 mm
N=538 W; l=700; t 70/50/24°C; komplektā ar:
automātisko atgaisotāju un uzstādīšanas mezglu</t>
  </si>
  <si>
    <t>Tērauda radiatori 22.tips; h=400 mm
N=614 W; l=800; t 70/50/24°C; komplektā ar:
automātisko atgaisotāju un uzstādīšanas mezglu</t>
  </si>
  <si>
    <t>Karbona presējama caurule apkurei, Dn15, montāža, stiprināšana pie sienas</t>
  </si>
  <si>
    <t>Karbona presējamās caurules pagrieziens 90°, Dn15, montāža</t>
  </si>
  <si>
    <t>Karbona presējamās caurules trejgbals Dn15, montāža</t>
  </si>
  <si>
    <t>Ventilis lodveida; t=110°C; P=8 bar; Dn15; uzstādīšana</t>
  </si>
  <si>
    <t>Cauruļvada Dn15 termokompensējošs balsts, izbūve caur sienu, hermetizācija, apmetuma un krāsojuma atjaunošana</t>
  </si>
  <si>
    <t>Trīsistabu dzīvoklim Nr. 16; 31; 46; 61</t>
  </si>
  <si>
    <t>Pavisam 4 šādi dzīvokļi</t>
  </si>
  <si>
    <t>Tērauda radiatori 22.tips; h=400 mm
N=384 W; l=500; t 70/50/24°C; komplektā ar:
automātisko atgaisotāju un uzstādīšanas mezglu</t>
  </si>
  <si>
    <t>Trīsistabu dzīvoklim Nr. 66; 69; 72; 75</t>
  </si>
  <si>
    <t>Divistabu dzīvoklim Nr.4; 7; 10; 13; 19; 21; 22; 24; 25; 27; 28; 30; 34; 36; 37; 39; 40; 42; 43; 45; 49; 51; 52; 54; 55; 57; 58; 60</t>
  </si>
  <si>
    <t>Pavisam 28 šādi dzīvokļi</t>
  </si>
  <si>
    <t>Vienistabas dzīvoklim Nr. 2; 17; 32; 47</t>
  </si>
  <si>
    <t>Divistabu dzīvoklim Nr. 20; 23; 26; 29; 35; 38; 41; 44; 50; 53; 56; 59</t>
  </si>
  <si>
    <t>Pavisam 12 šādi dzīvokļi</t>
  </si>
  <si>
    <t>Vienistabas dzīvoklim Nr. 3; 5; 8; 11; 14; 18; 33; 48; 65; 68; 71; 74</t>
  </si>
  <si>
    <t>Vienistabas dzīvoklim Nr. 62</t>
  </si>
  <si>
    <t>Pavisam 1 šāds dzīvoklis</t>
  </si>
  <si>
    <t>Divistabu dzīvoklim Nr.64; 67; 70; 73</t>
  </si>
  <si>
    <t>Pavisam 4 šāds dzīvoklis</t>
  </si>
  <si>
    <t>Vienistabas dzīvoklim Nr. 63</t>
  </si>
  <si>
    <t>Gāzes apgādes sistēmas atjaunošana</t>
  </si>
  <si>
    <t>Tāme sastādīta  20__. gada tirgus cenās, pamatojoties uz GA daļas rasējumiem</t>
  </si>
  <si>
    <t>Atloku savienojumssavienojums Pn10</t>
  </si>
  <si>
    <t>PE aizsargčaula Dn100 ar polipropilēnu un silikonu uz izvada no zemes pie ievada ēkā.</t>
  </si>
  <si>
    <t>k-ts</t>
  </si>
  <si>
    <t>Tērauda caurules antikorozijas apstrāde un krāsošana ar eļļas krāsu</t>
  </si>
  <si>
    <t>Signālvads S=2×2,5 mm², ar vara dzīslām un izolāciju 
(Ar izvadu)</t>
  </si>
  <si>
    <t>Mitruma izturīga līmlenta signālkabeļa stiprināšanai</t>
  </si>
  <si>
    <t>Marķējuma lenta ar uzrakstu "Gāze"</t>
  </si>
  <si>
    <t>Smilšu seguma pabērums zem un virs gāzes vada B=100 mm</t>
  </si>
  <si>
    <t xml:space="preserve">Caurumu Ø15÷20mm izurbšana citu komunikāciju  aku vākos </t>
  </si>
  <si>
    <t>vietas</t>
  </si>
  <si>
    <t>Gāzes vadu un iekārtu sazemēšana pēc RD34.12.122-87</t>
  </si>
  <si>
    <t>Metināto šuvju pārbaude 100%</t>
  </si>
  <si>
    <t>Asfaltbetona seguma atjaunošana</t>
  </si>
  <si>
    <t>Gāzes vada digitālā uzmērīšana un nodošana ekspluatācijā</t>
  </si>
  <si>
    <t>Tērauda aizsargcaurule, l=0,5m, DN100</t>
  </si>
  <si>
    <t>Īscaurule Dn15 ar noslēgtapu kontrolmonometra pielēgšanai (uz gāzes vada Dn50)</t>
  </si>
  <si>
    <t>Zibens aizsardzības sistēmas izbūve</t>
  </si>
  <si>
    <t>Tāme sastādīta  20__. gada tirgus cenās, pamatojoties uz ELT daļas rasējumiem</t>
  </si>
  <si>
    <t>Zibensaizsardzība</t>
  </si>
  <si>
    <t>Pasīvs zibens uztvērējs Al vai St/Zn,  L 1500 mm, ø 16 mm, montāža, uzstādīšana</t>
  </si>
  <si>
    <t>kompl</t>
  </si>
  <si>
    <t>Pasīvs, izolēts (PE), zibens uztvērējs Al vai St/Zn, l-4000 mm, ø 1o mm, montāža, uzstādīšana, uzstāda, ja uz jumta ir kolektīvā antena</t>
  </si>
  <si>
    <t>Zibens uztvērēja pamatne ar adapteri, uzstādīšana</t>
  </si>
  <si>
    <t xml:space="preserve">Stieple Al, ø 8 mm, </t>
  </si>
  <si>
    <t xml:space="preserve">Stieple Al, ø 10 mm, </t>
  </si>
  <si>
    <t>Stieples Al ø10mm, ievilkšana PE caurulē</t>
  </si>
  <si>
    <t xml:space="preserve">Lenta St/Zn, 30×40mm, </t>
  </si>
  <si>
    <t xml:space="preserve">Kronšteins stieples montāžai uz jumta </t>
  </si>
  <si>
    <t xml:space="preserve">Kronšteins PE caurules montāžai uz sienas </t>
  </si>
  <si>
    <t>gab*</t>
  </si>
  <si>
    <t xml:space="preserve"> Zemēšanas elektrods ø 20 mm, l-1,5 m, apaļdzelzs</t>
  </si>
  <si>
    <t xml:space="preserve"> Zemējuma izvads ø 16/10 mm, l-1,5 m, apaļdzelzs</t>
  </si>
  <si>
    <t xml:space="preserve"> Kontūra pievienojuma klemme JAB 5</t>
  </si>
  <si>
    <t xml:space="preserve"> Elektrodu uzmava</t>
  </si>
  <si>
    <t xml:space="preserve"> Elektroduspice</t>
  </si>
  <si>
    <t xml:space="preserve"> Kontūra mērklemme ar kasti</t>
  </si>
  <si>
    <t xml:space="preserve">Savienotāj klemme </t>
  </si>
  <si>
    <t>Savienotāj klemme ar sniega barjeru</t>
  </si>
  <si>
    <t>PE lenta iezīmēšanai</t>
  </si>
  <si>
    <t>Palīgmateriāli, augstāk neminēti</t>
  </si>
  <si>
    <t>kompl.</t>
  </si>
  <si>
    <t>Tranšejas rakšana un aizbēršana zemējuma kontūram</t>
  </si>
  <si>
    <t>Elektrodu ø 20 mm, l= 1,5 m iedzīšana zemē</t>
  </si>
  <si>
    <t>Zemāšanas kon. guldīšana tranšejā, montāža pie elektrodiem</t>
  </si>
  <si>
    <t xml:space="preserve"> Zemējuma kontūra ierīkošana, mērījumi</t>
  </si>
  <si>
    <t xml:space="preserve"> Antikorozijas mastika</t>
  </si>
  <si>
    <t>iepak.</t>
  </si>
  <si>
    <t xml:space="preserve"> Šķērsojums ar inženiertehniskajiem tīkliem</t>
  </si>
  <si>
    <t>kompl*</t>
  </si>
  <si>
    <t>Grunts blietēšana, virskārtas atjaunošana</t>
  </si>
  <si>
    <t>Sistēmas montāža, palaišana</t>
  </si>
  <si>
    <t>Sistēmas nodošana ekspluatācijā</t>
  </si>
  <si>
    <t>Piezīme:</t>
  </si>
  <si>
    <t xml:space="preserve">• Siltināšanas un apmešanas darbi veicami saskaņā ar ETAG 004 „Eiropas tehniskā apstiprinājuma pamatnostādne ārējās siltumizolācijas sistēmām un apmetumam” </t>
  </si>
  <si>
    <t>• Visiem būvmateriāliem jābūt marķētiem ar CE zīmi.</t>
  </si>
  <si>
    <t>Grunts</t>
  </si>
  <si>
    <t>Virsmas apstrāde ar biocīdu (vietās kur nepieciešams)</t>
  </si>
  <si>
    <t>Bīocīdu preparāts</t>
  </si>
  <si>
    <t>Līmjava</t>
  </si>
  <si>
    <t>Apmetuma sistēma virs siltinājuma (AS-1); grunts; siltinājums - akmensvate λ=0,036W/m²K, b=150mm; līmjava; grunts; esošā siena - vieglbetona panelis,b=250mm</t>
  </si>
  <si>
    <t>Apmetuma sistēma virs siltinājuma balkonu plātnes pieslēguma vietās (AS-1), b=7mm; grunts; putupolistirola plāksne, λ=0,031W/m²K,b=150mm; līmjava; vertikālā hidroizolācija; grunts;  esošā siena - vieglbetona panelis,b=250mm</t>
  </si>
  <si>
    <t>Durvju un logu aiļu apdare ar akmensvates plātnēm b=30mm,platums~ 0,15*m</t>
  </si>
  <si>
    <t>1. meh. klases apmetuma izveidošana: 1 kārtas armējošās javas un armējošā stikla šķiedras sieta uzklāšana, zemapmetuma grunts uzklāšana, dekoratīvā gatavā silikona apmetuma ar tonējumu uznešana.</t>
  </si>
  <si>
    <t>Siliktā -silikona homogēnais apmetums, 1,0mm graudu lielums</t>
  </si>
  <si>
    <t>Logu un durvju aiļu ārējo stūru armēšana ar sietu papildus sietu 0,3m platumā no ailes un ailē stiepes izturība &gt;200N/5cm, Struktūras stabilitāte &gt;22%, Atbilst REACH, sieta acojuma lielums 4×4mm.</t>
  </si>
  <si>
    <t>Blīvējošās lentas montēšana ap logu ailām u.c. vietām</t>
  </si>
  <si>
    <t>Zemapmetuma PVC ārējā stūra profila montāža</t>
  </si>
  <si>
    <t>Stūra profils</t>
  </si>
  <si>
    <t>Loga pielaiduma profils</t>
  </si>
  <si>
    <t>Stūra lāsenis</t>
  </si>
  <si>
    <t>Palodzes montāžas profils</t>
  </si>
  <si>
    <t>Cokola profils</t>
  </si>
  <si>
    <t>Stūra profils, universāls stūra profils ar sietu, ar armējumu visā augstumā visos ēkas stūros</t>
  </si>
  <si>
    <t>silikona hermētiķis</t>
  </si>
  <si>
    <t>ventilācijas vārstu montāža logu veramajās daļā</t>
  </si>
  <si>
    <t>Universālā gatavā špaktele</t>
  </si>
  <si>
    <t>montāžas līme</t>
  </si>
  <si>
    <t>akmens vate 10-20mm cietā</t>
  </si>
  <si>
    <t>Esošs grīdas sastāvs, b=80mm, esošais dz-betona pārsegums, b=220mm; līmjava; akmensvates lamele 0,037 W/m²K, b=150mm;</t>
  </si>
  <si>
    <t>Apmetuma sistēma virs siltinājuma (AS-1), b=7mm; grunts; putupolistirola plāksne λ=0,031W/m²K,b=150mm; līmjava; vertikālā hidroizolācija; grunts; esošā  siena -ribotais panelis, b=350/140mm</t>
  </si>
  <si>
    <t>Siltumizolācija putupolistirols</t>
  </si>
  <si>
    <t>Armējošā līmjava</t>
  </si>
  <si>
    <t>kvarca apmetums</t>
  </si>
  <si>
    <t>Hidroizolācija, 2mm</t>
  </si>
  <si>
    <t>Hidroizolācijas lente</t>
  </si>
  <si>
    <t>Hidroizolācija balkonu virsmām, uzklājamais beizums 1mm</t>
  </si>
  <si>
    <t>Ķīmiskie dībeļi Ø10, l=80 statu enkurošanai</t>
  </si>
  <si>
    <t>Ķīmiskie dībeļi Ø12, l=12 margu enkurošanai</t>
  </si>
  <si>
    <t>Metāla detaļu KARSTĀ CINKOŠANA cinkojuma BIEZUMS 80 mikroni</t>
  </si>
  <si>
    <t>Alumīnija konstrukcijas jumtiņš, ar caurspīdīga polikarbonāta virsmu 3000x1000 mm, pelēks</t>
  </si>
  <si>
    <t>Ķīmiskais enkurs, M10</t>
  </si>
  <si>
    <t xml:space="preserve">ķīmiska masa 300ml </t>
  </si>
  <si>
    <t>grunts</t>
  </si>
  <si>
    <t>* stūra elementi 100x100, akmens vate, gar parapetiem, izvadiem un lūkām</t>
  </si>
  <si>
    <t>Projektēta apakšējā  ruberoīda kārta</t>
  </si>
  <si>
    <t>Projektēta augšējā ruberoīda kārta</t>
  </si>
  <si>
    <t>Lietus ūdens piltuve Ø160 ar aptveri no nerūs tērauda lapu režģi un pagarinošās caurules nomaiņa esošajās vietās</t>
  </si>
  <si>
    <t>Keramzīta bloki 250mm, 3MPa</t>
  </si>
  <si>
    <t>Mūrjava</t>
  </si>
  <si>
    <t>Stiegru apstrāde ar suspensiju</t>
  </si>
  <si>
    <t>Plātnes apakšas un sānu fragmentu aizsargkārtas atjaunošana ar remontjavu 15 mm biezumā</t>
  </si>
  <si>
    <t>Plātnes virsmas špaktelēšana pirms krāsošanas</t>
  </si>
  <si>
    <t>Plātnes apakšējās virsmas krāsošana ar krāsu  uz gruntējuma</t>
  </si>
  <si>
    <t>Automātiskais balansējošais vārsts Dn25; t=110°C; P=8 bar, uzstādīšana, ieregulēšana</t>
  </si>
  <si>
    <t>Cauruļvada Dn40 ugunsdrošais šķērsojums, izbūve caur sienu/ griestiem, hermetizācija, apmetuma un krāsojuma atjaunošana</t>
  </si>
  <si>
    <t>Cauruļvada Dn32 ugunsdrošais šķērsojums, izbūve caur sienu/ griestiem, hermetizācija, apmetuma un krāsojuma atjaunošana</t>
  </si>
  <si>
    <t>Cauruļvada Dn25 ugunsdrošais šķērsojums, izbūve caur sienu/ griestiem, hermetizācija, apmetuma un krāsojuma atjaunošana</t>
  </si>
  <si>
    <t>Cauruļvada Dn20 ugunsdrošais šķērsojums, izbūve caur sienu/ griestiem, hermetizācija, apmetuma un krāsojuma atjaunošana</t>
  </si>
  <si>
    <t>Cauruļvadu un metāla konstrukciju gruntēšana ar grunts krāsu un krāsošana ar eļļas krāsu</t>
  </si>
  <si>
    <t>Termoregulators (vārsts) Dn15 ar termostatisko sensoru, t-120°C, P-10 bar, DP- 0.6 bar</t>
  </si>
  <si>
    <t>Sildķermeņa pievienojuma krāns komplektā ar tukšošanas krānu  t=110°C; P=8bar; Dn15</t>
  </si>
  <si>
    <t>Ventilācijas komplkets ar termostatu Ø110 ar montāžu ārsienā, pirms tam paredzot atbilstoša atvēruma izbūvi ar spec frēzes palīdzību</t>
  </si>
  <si>
    <t>Ultraskaņas siltumskaitītājs (ar radio signāla nolasīšanu, ISTA “Ultego III smart" vai ekvivalents Lmax=1,2 m³/st; Lopt=0,6 m³/st; Lmin=6 l/st; ūdens t° diapazons: 5–90°C; Precizitātes klase EN 1434; Spiediens 16 bar;
t° sensori DIN IC 751 Pt 500)''</t>
  </si>
  <si>
    <t xml:space="preserve">Balansējošais vārsts Dn15; uzstādīšana, ieregulēšana </t>
  </si>
  <si>
    <t>Alumīnija radiators</t>
  </si>
  <si>
    <t>Termosarūkošā materiāla uzmava l=700mm;  caurulei, Dn50</t>
  </si>
  <si>
    <t>Uzmavu krāns gāzei PN1 bar (gali piemetināmi), Dn50</t>
  </si>
  <si>
    <t>Izolējošais izjaucams, savienojums Pn10, Dn50</t>
  </si>
  <si>
    <t>Tērauda ievadlīkums PN10, EN10208-1, Dn50</t>
  </si>
  <si>
    <t xml:space="preserve"> ar trīskāršo PE pretkarozijas pārklājumu EN10285, Dn50</t>
  </si>
  <si>
    <t>Tērauda caurule ar polimēra izolāciju EN10285, Ø60,3×3.6</t>
  </si>
  <si>
    <t>Tērauda caurules ar polimēra izolāciju līkums 3D-90° EN10253-1, Ø60,3×3.6</t>
  </si>
  <si>
    <t>Tērauda caurules pāreja Pn=4 bar; LVS EN 10208-2, Dn50&gt;Dn40</t>
  </si>
  <si>
    <t>Tērauda caurule gar ēkas fasādi; Pn=4 bar; LVS EN 10208-2, Dn50</t>
  </si>
  <si>
    <t>Indikācijas kabeļu savienojuma nozaruzmava</t>
  </si>
  <si>
    <t>Gāzes piecievojuma veidgabals</t>
  </si>
  <si>
    <t>PE caurule ø12 mm, montāža zem siltinājuma</t>
  </si>
  <si>
    <t>Siets stikla šķiedra no “E” tipa bezsārmu alumoborsilikātu stikla šķiedras diegiem 160gr/m²</t>
  </si>
  <si>
    <t>Dībeli virsmas klasifikācija ETA A,B,C,D,E, galvas Ø60, nagla tērauda Ø8-10, Punkta siltumatdeves koeficients 0,002 W/K, min iestrādes dziļums &gt;25mm, 215mm</t>
  </si>
  <si>
    <t>bitumena bāzes hidroizolācijas uzklāšana</t>
  </si>
  <si>
    <t>Dībeli virsmas klasifikācija ETA A,B,C galvas Ø60, nagla tērauda Ø8-10, Punkta siltumatdeves koeficients 0,002 W/K, min iestrādes dziļums:urbums 35mm iesišnas&gt;25mm, 195mm</t>
  </si>
  <si>
    <t>Ievērībai!</t>
  </si>
  <si>
    <t>Pretendents ir tiesīgs izmantot tikai Pasūtītāja pievienoto būvizmaksu noteikšanas tāmes veidni.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</si>
</sst>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Arial Narrow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vertical="top" wrapText="1"/>
    </xf>
    <xf numFmtId="164" fontId="2" fillId="0" borderId="45" xfId="0" applyNumberFormat="1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2" fillId="0" borderId="32" xfId="0" applyFont="1" applyBorder="1" applyAlignment="1">
      <alignment horizontal="right"/>
    </xf>
    <xf numFmtId="0" fontId="1" fillId="0" borderId="6" xfId="0" applyFont="1" applyBorder="1" applyAlignment="1">
      <alignment wrapText="1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164" fontId="1" fillId="0" borderId="29" xfId="0" quotePrefix="1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164" fontId="1" fillId="0" borderId="27" xfId="0" applyNumberFormat="1" applyFont="1" applyBorder="1" applyAlignment="1">
      <alignment horizontal="center" vertical="top" wrapText="1"/>
    </xf>
    <xf numFmtId="164" fontId="1" fillId="0" borderId="45" xfId="0" applyNumberFormat="1" applyFont="1" applyBorder="1" applyAlignment="1">
      <alignment horizontal="center" vertical="top" wrapText="1"/>
    </xf>
    <xf numFmtId="0" fontId="2" fillId="0" borderId="0" xfId="0" applyFont="1"/>
  </cellXfs>
  <cellStyles count="4">
    <cellStyle name="Normal 2" xfId="2" xr:uid="{7728D04F-492C-44E8-B42B-2D52765FDA4E}"/>
    <cellStyle name="Parasts" xfId="0" builtinId="0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13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9"/>
  <sheetViews>
    <sheetView tabSelected="1" workbookViewId="0">
      <selection activeCell="B42" sqref="B42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4" t="s">
        <v>1</v>
      </c>
      <c r="C4" s="104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5" t="s">
        <v>3</v>
      </c>
      <c r="C8" s="105"/>
    </row>
    <row r="11" spans="1:3" x14ac:dyDescent="0.2">
      <c r="B11" s="2" t="s">
        <v>4</v>
      </c>
    </row>
    <row r="12" spans="1:3" x14ac:dyDescent="0.2">
      <c r="B12" s="89" t="s">
        <v>53</v>
      </c>
    </row>
    <row r="13" spans="1:3" x14ac:dyDescent="0.2">
      <c r="A13" s="4" t="s">
        <v>5</v>
      </c>
      <c r="B13" s="82" t="s">
        <v>59</v>
      </c>
      <c r="C13" s="82"/>
    </row>
    <row r="14" spans="1:3" ht="22.5" x14ac:dyDescent="0.2">
      <c r="A14" s="4" t="s">
        <v>6</v>
      </c>
      <c r="B14" s="82" t="s">
        <v>58</v>
      </c>
      <c r="C14" s="82"/>
    </row>
    <row r="15" spans="1:3" x14ac:dyDescent="0.2">
      <c r="A15" s="4" t="s">
        <v>7</v>
      </c>
      <c r="B15" s="81" t="s">
        <v>57</v>
      </c>
      <c r="C15" s="81"/>
    </row>
    <row r="16" spans="1:3" x14ac:dyDescent="0.2">
      <c r="A16" s="4" t="s">
        <v>8</v>
      </c>
      <c r="B16" s="80" t="s">
        <v>56</v>
      </c>
      <c r="C16" s="80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84">
        <v>1</v>
      </c>
      <c r="B19" s="99" t="s">
        <v>60</v>
      </c>
      <c r="C19" s="9">
        <f>'Kops a'!E31</f>
        <v>0</v>
      </c>
    </row>
    <row r="20" spans="1:3" x14ac:dyDescent="0.2">
      <c r="A20" s="85"/>
      <c r="B20" s="86"/>
      <c r="C20" s="10"/>
    </row>
    <row r="21" spans="1:3" x14ac:dyDescent="0.2">
      <c r="A21" s="87"/>
      <c r="B21" s="8"/>
      <c r="C21" s="10"/>
    </row>
    <row r="22" spans="1:3" x14ac:dyDescent="0.2">
      <c r="A22" s="87"/>
      <c r="B22" s="8"/>
      <c r="C22" s="10"/>
    </row>
    <row r="23" spans="1:3" x14ac:dyDescent="0.2">
      <c r="A23" s="87"/>
      <c r="B23" s="8"/>
      <c r="C23" s="10"/>
    </row>
    <row r="24" spans="1:3" x14ac:dyDescent="0.2">
      <c r="A24" s="87"/>
      <c r="B24" s="8"/>
      <c r="C24" s="10"/>
    </row>
    <row r="25" spans="1:3" ht="12" thickBot="1" x14ac:dyDescent="0.25">
      <c r="A25" s="88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06" t="s">
        <v>13</v>
      </c>
      <c r="B28" s="107"/>
      <c r="C28" s="16">
        <f>ROUND(C26*21%,2)</f>
        <v>0</v>
      </c>
    </row>
    <row r="31" spans="1:3" x14ac:dyDescent="0.2">
      <c r="A31" s="1" t="s">
        <v>14</v>
      </c>
      <c r="B31" s="108"/>
      <c r="C31" s="108"/>
    </row>
    <row r="32" spans="1:3" x14ac:dyDescent="0.2">
      <c r="B32" s="103" t="s">
        <v>15</v>
      </c>
      <c r="C32" s="103"/>
    </row>
    <row r="34" spans="1:3" x14ac:dyDescent="0.2">
      <c r="A34" s="1" t="s">
        <v>54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16</v>
      </c>
    </row>
    <row r="38" spans="1:3" x14ac:dyDescent="0.2">
      <c r="A38" s="172" t="s">
        <v>494</v>
      </c>
    </row>
    <row r="39" spans="1:3" x14ac:dyDescent="0.2">
      <c r="A39" s="172" t="s">
        <v>495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12" priority="9" operator="equal">
      <formula>0</formula>
    </cfRule>
  </conditionalFormatting>
  <conditionalFormatting sqref="B13:B16">
    <cfRule type="cellIs" dxfId="211" priority="8" operator="equal">
      <formula>0</formula>
    </cfRule>
  </conditionalFormatting>
  <conditionalFormatting sqref="B19">
    <cfRule type="cellIs" dxfId="210" priority="7" operator="equal">
      <formula>0</formula>
    </cfRule>
  </conditionalFormatting>
  <conditionalFormatting sqref="B34">
    <cfRule type="cellIs" dxfId="209" priority="5" operator="equal">
      <formula>0</formula>
    </cfRule>
  </conditionalFormatting>
  <conditionalFormatting sqref="B31:C31">
    <cfRule type="cellIs" dxfId="208" priority="3" operator="equal">
      <formula>0</formula>
    </cfRule>
  </conditionalFormatting>
  <conditionalFormatting sqref="A19">
    <cfRule type="cellIs" dxfId="207" priority="2" operator="equal">
      <formula>0</formula>
    </cfRule>
  </conditionalFormatting>
  <conditionalFormatting sqref="A36">
    <cfRule type="containsText" dxfId="206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269"/>
  <sheetViews>
    <sheetView topLeftCell="A82" zoomScale="145" zoomScaleNormal="145" workbookViewId="0">
      <selection activeCell="C91" sqref="C91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283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284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P254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A260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/>
      <c r="B14" s="65"/>
      <c r="C14" s="66" t="s">
        <v>285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1</v>
      </c>
      <c r="B15" s="39"/>
      <c r="C15" s="47" t="s">
        <v>286</v>
      </c>
      <c r="D15" s="25" t="s">
        <v>287</v>
      </c>
      <c r="E15" s="70">
        <v>1</v>
      </c>
      <c r="F15" s="71"/>
      <c r="G15" s="68"/>
      <c r="H15" s="48">
        <f t="shared" ref="H15:H78" si="0">ROUND(F15*G15,2)</f>
        <v>0</v>
      </c>
      <c r="I15" s="68"/>
      <c r="J15" s="68"/>
      <c r="K15" s="49">
        <f t="shared" ref="K15:K78" si="1">SUM(H15:J15)</f>
        <v>0</v>
      </c>
      <c r="L15" s="50">
        <f t="shared" ref="L15:L78" si="2">ROUND(E15*F15,2)</f>
        <v>0</v>
      </c>
      <c r="M15" s="48">
        <f t="shared" ref="M15:M78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49">
        <f t="shared" ref="P15:P78" si="6">SUM(M15:O15)</f>
        <v>0</v>
      </c>
    </row>
    <row r="16" spans="1:16" ht="22.5" x14ac:dyDescent="0.2">
      <c r="A16" s="38">
        <v>2</v>
      </c>
      <c r="B16" s="39"/>
      <c r="C16" s="47" t="s">
        <v>288</v>
      </c>
      <c r="D16" s="25" t="s">
        <v>68</v>
      </c>
      <c r="E16" s="70">
        <v>6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47" t="s">
        <v>289</v>
      </c>
      <c r="D17" s="25" t="s">
        <v>68</v>
      </c>
      <c r="E17" s="70">
        <v>80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/>
      <c r="C18" s="47" t="s">
        <v>290</v>
      </c>
      <c r="D18" s="25" t="s">
        <v>68</v>
      </c>
      <c r="E18" s="70">
        <v>156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5</v>
      </c>
      <c r="B19" s="39"/>
      <c r="C19" s="47" t="s">
        <v>291</v>
      </c>
      <c r="D19" s="25" t="s">
        <v>68</v>
      </c>
      <c r="E19" s="70">
        <v>60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6</v>
      </c>
      <c r="B20" s="39"/>
      <c r="C20" s="47" t="s">
        <v>292</v>
      </c>
      <c r="D20" s="25" t="s">
        <v>68</v>
      </c>
      <c r="E20" s="70">
        <v>30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7</v>
      </c>
      <c r="B21" s="39"/>
      <c r="C21" s="47" t="s">
        <v>293</v>
      </c>
      <c r="D21" s="25" t="s">
        <v>68</v>
      </c>
      <c r="E21" s="70">
        <v>20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8</v>
      </c>
      <c r="B22" s="39"/>
      <c r="C22" s="47" t="s">
        <v>294</v>
      </c>
      <c r="D22" s="25" t="s">
        <v>71</v>
      </c>
      <c r="E22" s="70">
        <v>4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9</v>
      </c>
      <c r="B23" s="39"/>
      <c r="C23" s="47" t="s">
        <v>295</v>
      </c>
      <c r="D23" s="25" t="s">
        <v>71</v>
      </c>
      <c r="E23" s="70">
        <v>10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10</v>
      </c>
      <c r="B24" s="39"/>
      <c r="C24" s="47" t="s">
        <v>466</v>
      </c>
      <c r="D24" s="25" t="s">
        <v>71</v>
      </c>
      <c r="E24" s="70">
        <v>5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11</v>
      </c>
      <c r="B25" s="39"/>
      <c r="C25" s="47" t="s">
        <v>466</v>
      </c>
      <c r="D25" s="25" t="s">
        <v>71</v>
      </c>
      <c r="E25" s="70">
        <v>5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12</v>
      </c>
      <c r="B26" s="39"/>
      <c r="C26" s="47" t="s">
        <v>296</v>
      </c>
      <c r="D26" s="25" t="s">
        <v>71</v>
      </c>
      <c r="E26" s="70">
        <v>4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13</v>
      </c>
      <c r="B27" s="39"/>
      <c r="C27" s="47" t="s">
        <v>297</v>
      </c>
      <c r="D27" s="25" t="s">
        <v>71</v>
      </c>
      <c r="E27" s="70">
        <v>10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14</v>
      </c>
      <c r="B28" s="39"/>
      <c r="C28" s="47" t="s">
        <v>298</v>
      </c>
      <c r="D28" s="25" t="s">
        <v>71</v>
      </c>
      <c r="E28" s="70">
        <v>10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15</v>
      </c>
      <c r="B29" s="39"/>
      <c r="C29" s="47" t="s">
        <v>299</v>
      </c>
      <c r="D29" s="25" t="s">
        <v>71</v>
      </c>
      <c r="E29" s="70">
        <v>10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16</v>
      </c>
      <c r="B30" s="39"/>
      <c r="C30" s="47" t="s">
        <v>300</v>
      </c>
      <c r="D30" s="25" t="s">
        <v>71</v>
      </c>
      <c r="E30" s="70">
        <v>30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17</v>
      </c>
      <c r="B31" s="39"/>
      <c r="C31" s="47" t="s">
        <v>301</v>
      </c>
      <c r="D31" s="25" t="s">
        <v>71</v>
      </c>
      <c r="E31" s="70">
        <v>2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18</v>
      </c>
      <c r="B32" s="39"/>
      <c r="C32" s="47" t="s">
        <v>302</v>
      </c>
      <c r="D32" s="25" t="s">
        <v>71</v>
      </c>
      <c r="E32" s="70">
        <v>6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19</v>
      </c>
      <c r="B33" s="39"/>
      <c r="C33" s="47" t="s">
        <v>303</v>
      </c>
      <c r="D33" s="25" t="s">
        <v>71</v>
      </c>
      <c r="E33" s="70">
        <v>10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20</v>
      </c>
      <c r="B34" s="39"/>
      <c r="C34" s="47" t="s">
        <v>304</v>
      </c>
      <c r="D34" s="25" t="s">
        <v>71</v>
      </c>
      <c r="E34" s="70">
        <v>20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21</v>
      </c>
      <c r="B35" s="39"/>
      <c r="C35" s="47" t="s">
        <v>305</v>
      </c>
      <c r="D35" s="25" t="s">
        <v>71</v>
      </c>
      <c r="E35" s="70">
        <v>10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22</v>
      </c>
      <c r="B36" s="39"/>
      <c r="C36" s="47" t="s">
        <v>306</v>
      </c>
      <c r="D36" s="25" t="s">
        <v>71</v>
      </c>
      <c r="E36" s="70">
        <v>10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23</v>
      </c>
      <c r="B37" s="39"/>
      <c r="C37" s="47" t="s">
        <v>307</v>
      </c>
      <c r="D37" s="25" t="s">
        <v>71</v>
      </c>
      <c r="E37" s="70">
        <v>20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24</v>
      </c>
      <c r="B38" s="39"/>
      <c r="C38" s="47" t="s">
        <v>308</v>
      </c>
      <c r="D38" s="25" t="s">
        <v>71</v>
      </c>
      <c r="E38" s="70">
        <v>20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25</v>
      </c>
      <c r="B39" s="39"/>
      <c r="C39" s="47" t="s">
        <v>309</v>
      </c>
      <c r="D39" s="25" t="s">
        <v>71</v>
      </c>
      <c r="E39" s="70">
        <v>10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26</v>
      </c>
      <c r="B40" s="39"/>
      <c r="C40" s="47" t="s">
        <v>310</v>
      </c>
      <c r="D40" s="25" t="s">
        <v>71</v>
      </c>
      <c r="E40" s="70">
        <v>4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27</v>
      </c>
      <c r="B41" s="39"/>
      <c r="C41" s="47" t="s">
        <v>311</v>
      </c>
      <c r="D41" s="25" t="s">
        <v>71</v>
      </c>
      <c r="E41" s="70">
        <v>10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28</v>
      </c>
      <c r="B42" s="39"/>
      <c r="C42" s="47" t="s">
        <v>312</v>
      </c>
      <c r="D42" s="25" t="s">
        <v>71</v>
      </c>
      <c r="E42" s="70">
        <v>20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29</v>
      </c>
      <c r="B43" s="39"/>
      <c r="C43" s="47" t="s">
        <v>313</v>
      </c>
      <c r="D43" s="25" t="s">
        <v>71</v>
      </c>
      <c r="E43" s="70">
        <v>10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33.75" x14ac:dyDescent="0.2">
      <c r="A44" s="38">
        <v>30</v>
      </c>
      <c r="B44" s="39"/>
      <c r="C44" s="47" t="s">
        <v>467</v>
      </c>
      <c r="D44" s="25" t="s">
        <v>71</v>
      </c>
      <c r="E44" s="70">
        <v>8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33.75" x14ac:dyDescent="0.2">
      <c r="A45" s="38">
        <v>31</v>
      </c>
      <c r="B45" s="39"/>
      <c r="C45" s="47" t="s">
        <v>468</v>
      </c>
      <c r="D45" s="25" t="s">
        <v>71</v>
      </c>
      <c r="E45" s="70">
        <v>26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33.75" x14ac:dyDescent="0.2">
      <c r="A46" s="38">
        <v>32</v>
      </c>
      <c r="B46" s="39"/>
      <c r="C46" s="47" t="s">
        <v>469</v>
      </c>
      <c r="D46" s="25" t="s">
        <v>71</v>
      </c>
      <c r="E46" s="70">
        <v>20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33.75" x14ac:dyDescent="0.2">
      <c r="A47" s="38">
        <v>33</v>
      </c>
      <c r="B47" s="39"/>
      <c r="C47" s="47" t="s">
        <v>470</v>
      </c>
      <c r="D47" s="25" t="s">
        <v>71</v>
      </c>
      <c r="E47" s="70">
        <v>10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34</v>
      </c>
      <c r="B48" s="39"/>
      <c r="C48" s="47" t="s">
        <v>314</v>
      </c>
      <c r="D48" s="25" t="s">
        <v>71</v>
      </c>
      <c r="E48" s="70">
        <v>8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35</v>
      </c>
      <c r="B49" s="39"/>
      <c r="C49" s="47" t="s">
        <v>315</v>
      </c>
      <c r="D49" s="25" t="s">
        <v>68</v>
      </c>
      <c r="E49" s="70">
        <v>5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36</v>
      </c>
      <c r="B50" s="39"/>
      <c r="C50" s="47" t="s">
        <v>316</v>
      </c>
      <c r="D50" s="25" t="s">
        <v>68</v>
      </c>
      <c r="E50" s="70">
        <v>80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37</v>
      </c>
      <c r="B51" s="39"/>
      <c r="C51" s="47" t="s">
        <v>317</v>
      </c>
      <c r="D51" s="25" t="s">
        <v>68</v>
      </c>
      <c r="E51" s="70">
        <v>156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38</v>
      </c>
      <c r="B52" s="39"/>
      <c r="C52" s="47" t="s">
        <v>318</v>
      </c>
      <c r="D52" s="25" t="s">
        <v>68</v>
      </c>
      <c r="E52" s="70">
        <v>60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39</v>
      </c>
      <c r="B53" s="39"/>
      <c r="C53" s="47" t="s">
        <v>319</v>
      </c>
      <c r="D53" s="25" t="s">
        <v>68</v>
      </c>
      <c r="E53" s="70">
        <v>30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40</v>
      </c>
      <c r="B54" s="39"/>
      <c r="C54" s="47" t="s">
        <v>320</v>
      </c>
      <c r="D54" s="25" t="s">
        <v>83</v>
      </c>
      <c r="E54" s="70">
        <v>25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41</v>
      </c>
      <c r="B55" s="39"/>
      <c r="C55" s="47" t="s">
        <v>321</v>
      </c>
      <c r="D55" s="25" t="s">
        <v>287</v>
      </c>
      <c r="E55" s="70">
        <v>1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42</v>
      </c>
      <c r="B56" s="39"/>
      <c r="C56" s="47" t="s">
        <v>322</v>
      </c>
      <c r="D56" s="25" t="s">
        <v>287</v>
      </c>
      <c r="E56" s="70">
        <v>1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2.5" x14ac:dyDescent="0.2">
      <c r="A57" s="38">
        <v>43</v>
      </c>
      <c r="B57" s="39"/>
      <c r="C57" s="47" t="s">
        <v>471</v>
      </c>
      <c r="D57" s="25" t="s">
        <v>74</v>
      </c>
      <c r="E57" s="70">
        <v>16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2.5" x14ac:dyDescent="0.2">
      <c r="A58" s="38">
        <v>44</v>
      </c>
      <c r="B58" s="39"/>
      <c r="C58" s="47" t="s">
        <v>323</v>
      </c>
      <c r="D58" s="25" t="s">
        <v>287</v>
      </c>
      <c r="E58" s="70">
        <v>1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/>
      <c r="B59" s="39"/>
      <c r="C59" s="47" t="s">
        <v>324</v>
      </c>
      <c r="D59" s="25"/>
      <c r="E59" s="70"/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8">
        <v>1</v>
      </c>
      <c r="B60" s="39"/>
      <c r="C60" s="47" t="s">
        <v>286</v>
      </c>
      <c r="D60" s="25" t="s">
        <v>287</v>
      </c>
      <c r="E60" s="70">
        <v>5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33.75" x14ac:dyDescent="0.2">
      <c r="A61" s="38">
        <v>2</v>
      </c>
      <c r="B61" s="39"/>
      <c r="C61" s="47" t="s">
        <v>325</v>
      </c>
      <c r="D61" s="25" t="s">
        <v>287</v>
      </c>
      <c r="E61" s="70">
        <v>5</v>
      </c>
      <c r="F61" s="71"/>
      <c r="G61" s="68"/>
      <c r="H61" s="48">
        <f t="shared" si="0"/>
        <v>0</v>
      </c>
      <c r="I61" s="68"/>
      <c r="J61" s="68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2.5" x14ac:dyDescent="0.2">
      <c r="A62" s="38">
        <v>3</v>
      </c>
      <c r="B62" s="39"/>
      <c r="C62" s="47" t="s">
        <v>472</v>
      </c>
      <c r="D62" s="25" t="s">
        <v>287</v>
      </c>
      <c r="E62" s="70">
        <v>5</v>
      </c>
      <c r="F62" s="71"/>
      <c r="G62" s="68"/>
      <c r="H62" s="48">
        <f t="shared" si="0"/>
        <v>0</v>
      </c>
      <c r="I62" s="68"/>
      <c r="J62" s="68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2.5" x14ac:dyDescent="0.2">
      <c r="A63" s="38">
        <v>4</v>
      </c>
      <c r="B63" s="39"/>
      <c r="C63" s="47" t="s">
        <v>473</v>
      </c>
      <c r="D63" s="25" t="s">
        <v>71</v>
      </c>
      <c r="E63" s="70">
        <v>5</v>
      </c>
      <c r="F63" s="71"/>
      <c r="G63" s="68"/>
      <c r="H63" s="48">
        <f t="shared" si="0"/>
        <v>0</v>
      </c>
      <c r="I63" s="68"/>
      <c r="J63" s="68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2.5" x14ac:dyDescent="0.2">
      <c r="A64" s="38">
        <v>5</v>
      </c>
      <c r="B64" s="39"/>
      <c r="C64" s="47" t="s">
        <v>326</v>
      </c>
      <c r="D64" s="25" t="s">
        <v>68</v>
      </c>
      <c r="E64" s="70">
        <v>10</v>
      </c>
      <c r="F64" s="71"/>
      <c r="G64" s="68"/>
      <c r="H64" s="48">
        <f t="shared" si="0"/>
        <v>0</v>
      </c>
      <c r="I64" s="68"/>
      <c r="J64" s="68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2.5" x14ac:dyDescent="0.2">
      <c r="A65" s="38">
        <v>6</v>
      </c>
      <c r="B65" s="39"/>
      <c r="C65" s="47" t="s">
        <v>327</v>
      </c>
      <c r="D65" s="25" t="s">
        <v>71</v>
      </c>
      <c r="E65" s="70">
        <v>10</v>
      </c>
      <c r="F65" s="71"/>
      <c r="G65" s="68"/>
      <c r="H65" s="48">
        <f t="shared" si="0"/>
        <v>0</v>
      </c>
      <c r="I65" s="68"/>
      <c r="J65" s="68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22.5" x14ac:dyDescent="0.2">
      <c r="A66" s="38">
        <v>7</v>
      </c>
      <c r="B66" s="39"/>
      <c r="C66" s="47" t="s">
        <v>328</v>
      </c>
      <c r="D66" s="25" t="s">
        <v>68</v>
      </c>
      <c r="E66" s="70">
        <v>10</v>
      </c>
      <c r="F66" s="71"/>
      <c r="G66" s="68"/>
      <c r="H66" s="48">
        <f t="shared" si="0"/>
        <v>0</v>
      </c>
      <c r="I66" s="68"/>
      <c r="J66" s="68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22.5" x14ac:dyDescent="0.2">
      <c r="A67" s="38">
        <v>8</v>
      </c>
      <c r="B67" s="39"/>
      <c r="C67" s="47" t="s">
        <v>320</v>
      </c>
      <c r="D67" s="25" t="s">
        <v>83</v>
      </c>
      <c r="E67" s="70">
        <v>1</v>
      </c>
      <c r="F67" s="71"/>
      <c r="G67" s="68"/>
      <c r="H67" s="48">
        <f t="shared" si="0"/>
        <v>0</v>
      </c>
      <c r="I67" s="68"/>
      <c r="J67" s="68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9</v>
      </c>
      <c r="B68" s="39"/>
      <c r="C68" s="47" t="s">
        <v>322</v>
      </c>
      <c r="D68" s="25" t="s">
        <v>287</v>
      </c>
      <c r="E68" s="70">
        <v>5</v>
      </c>
      <c r="F68" s="71"/>
      <c r="G68" s="68"/>
      <c r="H68" s="48">
        <f t="shared" si="0"/>
        <v>0</v>
      </c>
      <c r="I68" s="68"/>
      <c r="J68" s="68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2.5" x14ac:dyDescent="0.2">
      <c r="A69" s="38">
        <v>10</v>
      </c>
      <c r="B69" s="39"/>
      <c r="C69" s="47" t="s">
        <v>323</v>
      </c>
      <c r="D69" s="25" t="s">
        <v>287</v>
      </c>
      <c r="E69" s="70">
        <v>1</v>
      </c>
      <c r="F69" s="71"/>
      <c r="G69" s="68"/>
      <c r="H69" s="48">
        <f t="shared" si="0"/>
        <v>0</v>
      </c>
      <c r="I69" s="68"/>
      <c r="J69" s="68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/>
      <c r="B70" s="39"/>
      <c r="C70" s="47" t="s">
        <v>329</v>
      </c>
      <c r="D70" s="25"/>
      <c r="E70" s="70"/>
      <c r="F70" s="71"/>
      <c r="G70" s="68"/>
      <c r="H70" s="48">
        <f t="shared" si="0"/>
        <v>0</v>
      </c>
      <c r="I70" s="68"/>
      <c r="J70" s="68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22.5" x14ac:dyDescent="0.2">
      <c r="A71" s="38">
        <v>1</v>
      </c>
      <c r="B71" s="39"/>
      <c r="C71" s="47" t="s">
        <v>330</v>
      </c>
      <c r="D71" s="25" t="s">
        <v>287</v>
      </c>
      <c r="E71" s="70">
        <v>75</v>
      </c>
      <c r="F71" s="71"/>
      <c r="G71" s="68"/>
      <c r="H71" s="48">
        <f t="shared" si="0"/>
        <v>0</v>
      </c>
      <c r="I71" s="68"/>
      <c r="J71" s="68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ht="22.5" x14ac:dyDescent="0.2">
      <c r="A72" s="38">
        <v>2</v>
      </c>
      <c r="B72" s="39"/>
      <c r="C72" s="47" t="s">
        <v>331</v>
      </c>
      <c r="D72" s="25" t="s">
        <v>287</v>
      </c>
      <c r="E72" s="70">
        <v>150</v>
      </c>
      <c r="F72" s="71"/>
      <c r="G72" s="68"/>
      <c r="H72" s="48">
        <f t="shared" si="0"/>
        <v>0</v>
      </c>
      <c r="I72" s="68"/>
      <c r="J72" s="68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8">
        <v>3</v>
      </c>
      <c r="B73" s="39"/>
      <c r="C73" s="47" t="s">
        <v>332</v>
      </c>
      <c r="D73" s="25" t="s">
        <v>71</v>
      </c>
      <c r="E73" s="70">
        <v>150</v>
      </c>
      <c r="F73" s="71"/>
      <c r="G73" s="68"/>
      <c r="H73" s="48">
        <f t="shared" si="0"/>
        <v>0</v>
      </c>
      <c r="I73" s="68"/>
      <c r="J73" s="68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ht="33.75" x14ac:dyDescent="0.2">
      <c r="A74" s="38">
        <v>4</v>
      </c>
      <c r="B74" s="39"/>
      <c r="C74" s="47" t="s">
        <v>474</v>
      </c>
      <c r="D74" s="25" t="s">
        <v>71</v>
      </c>
      <c r="E74" s="70">
        <v>75</v>
      </c>
      <c r="F74" s="71"/>
      <c r="G74" s="68"/>
      <c r="H74" s="48">
        <f t="shared" si="0"/>
        <v>0</v>
      </c>
      <c r="I74" s="68"/>
      <c r="J74" s="68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2.5" x14ac:dyDescent="0.2">
      <c r="A75" s="38"/>
      <c r="B75" s="39"/>
      <c r="C75" s="47" t="s">
        <v>333</v>
      </c>
      <c r="D75" s="25"/>
      <c r="E75" s="70"/>
      <c r="F75" s="71"/>
      <c r="G75" s="68"/>
      <c r="H75" s="48">
        <f t="shared" si="0"/>
        <v>0</v>
      </c>
      <c r="I75" s="68"/>
      <c r="J75" s="68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ht="67.5" x14ac:dyDescent="0.2">
      <c r="A76" s="38">
        <v>1</v>
      </c>
      <c r="B76" s="39"/>
      <c r="C76" s="102" t="s">
        <v>475</v>
      </c>
      <c r="D76" s="25" t="s">
        <v>287</v>
      </c>
      <c r="E76" s="70">
        <v>75</v>
      </c>
      <c r="F76" s="71"/>
      <c r="G76" s="68"/>
      <c r="H76" s="48">
        <f t="shared" si="0"/>
        <v>0</v>
      </c>
      <c r="I76" s="68"/>
      <c r="J76" s="68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ht="22.5" x14ac:dyDescent="0.2">
      <c r="A77" s="38">
        <v>2</v>
      </c>
      <c r="B77" s="39"/>
      <c r="C77" s="47" t="s">
        <v>476</v>
      </c>
      <c r="D77" s="25" t="s">
        <v>71</v>
      </c>
      <c r="E77" s="70">
        <v>75</v>
      </c>
      <c r="F77" s="71"/>
      <c r="G77" s="68"/>
      <c r="H77" s="48">
        <f t="shared" si="0"/>
        <v>0</v>
      </c>
      <c r="I77" s="68"/>
      <c r="J77" s="68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x14ac:dyDescent="0.2">
      <c r="A78" s="38">
        <v>4</v>
      </c>
      <c r="B78" s="39"/>
      <c r="C78" s="47" t="s">
        <v>334</v>
      </c>
      <c r="D78" s="25" t="s">
        <v>71</v>
      </c>
      <c r="E78" s="70">
        <v>150</v>
      </c>
      <c r="F78" s="71"/>
      <c r="G78" s="68"/>
      <c r="H78" s="48">
        <f t="shared" si="0"/>
        <v>0</v>
      </c>
      <c r="I78" s="68"/>
      <c r="J78" s="68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x14ac:dyDescent="0.2">
      <c r="A79" s="38">
        <v>5</v>
      </c>
      <c r="B79" s="39"/>
      <c r="C79" s="47" t="s">
        <v>335</v>
      </c>
      <c r="D79" s="25" t="s">
        <v>71</v>
      </c>
      <c r="E79" s="70">
        <v>75</v>
      </c>
      <c r="F79" s="71"/>
      <c r="G79" s="68"/>
      <c r="H79" s="48">
        <f t="shared" ref="H79:H142" si="7">ROUND(F79*G79,2)</f>
        <v>0</v>
      </c>
      <c r="I79" s="68"/>
      <c r="J79" s="68"/>
      <c r="K79" s="49">
        <f t="shared" ref="K79:K142" si="8">SUM(H79:J79)</f>
        <v>0</v>
      </c>
      <c r="L79" s="50">
        <f t="shared" ref="L79:L142" si="9">ROUND(E79*F79,2)</f>
        <v>0</v>
      </c>
      <c r="M79" s="48">
        <f t="shared" ref="M79:M142" si="10">ROUND(H79*E79,2)</f>
        <v>0</v>
      </c>
      <c r="N79" s="48">
        <f t="shared" ref="N79:N142" si="11">ROUND(I79*E79,2)</f>
        <v>0</v>
      </c>
      <c r="O79" s="48">
        <f t="shared" ref="O79:O142" si="12">ROUND(J79*E79,2)</f>
        <v>0</v>
      </c>
      <c r="P79" s="49">
        <f t="shared" ref="P79:P142" si="13">SUM(M79:O79)</f>
        <v>0</v>
      </c>
    </row>
    <row r="80" spans="1:16" ht="22.5" x14ac:dyDescent="0.2">
      <c r="A80" s="38">
        <v>6</v>
      </c>
      <c r="B80" s="39"/>
      <c r="C80" s="47" t="s">
        <v>320</v>
      </c>
      <c r="D80" s="25" t="s">
        <v>83</v>
      </c>
      <c r="E80" s="70">
        <v>7.5</v>
      </c>
      <c r="F80" s="71"/>
      <c r="G80" s="68"/>
      <c r="H80" s="48">
        <f t="shared" si="7"/>
        <v>0</v>
      </c>
      <c r="I80" s="68"/>
      <c r="J80" s="68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ht="22.5" x14ac:dyDescent="0.2">
      <c r="A81" s="38">
        <v>7</v>
      </c>
      <c r="B81" s="39"/>
      <c r="C81" s="47" t="s">
        <v>321</v>
      </c>
      <c r="D81" s="25" t="s">
        <v>287</v>
      </c>
      <c r="E81" s="70">
        <v>75</v>
      </c>
      <c r="F81" s="71"/>
      <c r="G81" s="68"/>
      <c r="H81" s="48">
        <f t="shared" si="7"/>
        <v>0</v>
      </c>
      <c r="I81" s="68"/>
      <c r="J81" s="68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x14ac:dyDescent="0.2">
      <c r="A82" s="38">
        <v>8</v>
      </c>
      <c r="B82" s="39"/>
      <c r="C82" s="47" t="s">
        <v>322</v>
      </c>
      <c r="D82" s="25" t="s">
        <v>287</v>
      </c>
      <c r="E82" s="70">
        <v>75</v>
      </c>
      <c r="F82" s="71"/>
      <c r="G82" s="68"/>
      <c r="H82" s="48">
        <f t="shared" si="7"/>
        <v>0</v>
      </c>
      <c r="I82" s="68"/>
      <c r="J82" s="68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ht="22.5" x14ac:dyDescent="0.2">
      <c r="A83" s="38">
        <v>9</v>
      </c>
      <c r="B83" s="39"/>
      <c r="C83" s="47" t="s">
        <v>471</v>
      </c>
      <c r="D83" s="25" t="s">
        <v>74</v>
      </c>
      <c r="E83" s="70">
        <v>7.5</v>
      </c>
      <c r="F83" s="71"/>
      <c r="G83" s="68"/>
      <c r="H83" s="48">
        <f t="shared" si="7"/>
        <v>0</v>
      </c>
      <c r="I83" s="68"/>
      <c r="J83" s="68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ht="22.5" x14ac:dyDescent="0.2">
      <c r="A84" s="38">
        <v>10</v>
      </c>
      <c r="B84" s="39"/>
      <c r="C84" s="47" t="s">
        <v>323</v>
      </c>
      <c r="D84" s="25" t="s">
        <v>287</v>
      </c>
      <c r="E84" s="70">
        <v>75</v>
      </c>
      <c r="F84" s="71"/>
      <c r="G84" s="68"/>
      <c r="H84" s="48">
        <f t="shared" si="7"/>
        <v>0</v>
      </c>
      <c r="I84" s="68"/>
      <c r="J84" s="68"/>
      <c r="K84" s="49">
        <f t="shared" si="8"/>
        <v>0</v>
      </c>
      <c r="L84" s="50">
        <f t="shared" si="9"/>
        <v>0</v>
      </c>
      <c r="M84" s="48">
        <f t="shared" si="10"/>
        <v>0</v>
      </c>
      <c r="N84" s="48">
        <f t="shared" si="11"/>
        <v>0</v>
      </c>
      <c r="O84" s="48">
        <f t="shared" si="12"/>
        <v>0</v>
      </c>
      <c r="P84" s="49">
        <f t="shared" si="13"/>
        <v>0</v>
      </c>
    </row>
    <row r="85" spans="1:16" x14ac:dyDescent="0.2">
      <c r="A85" s="38"/>
      <c r="B85" s="39"/>
      <c r="C85" s="47" t="s">
        <v>336</v>
      </c>
      <c r="D85" s="25"/>
      <c r="E85" s="70"/>
      <c r="F85" s="71"/>
      <c r="G85" s="68"/>
      <c r="H85" s="48">
        <f t="shared" si="7"/>
        <v>0</v>
      </c>
      <c r="I85" s="68"/>
      <c r="J85" s="68"/>
      <c r="K85" s="49">
        <f t="shared" si="8"/>
        <v>0</v>
      </c>
      <c r="L85" s="50">
        <f t="shared" si="9"/>
        <v>0</v>
      </c>
      <c r="M85" s="48">
        <f t="shared" si="10"/>
        <v>0</v>
      </c>
      <c r="N85" s="48">
        <f t="shared" si="11"/>
        <v>0</v>
      </c>
      <c r="O85" s="48">
        <f t="shared" si="12"/>
        <v>0</v>
      </c>
      <c r="P85" s="49">
        <f t="shared" si="13"/>
        <v>0</v>
      </c>
    </row>
    <row r="86" spans="1:16" x14ac:dyDescent="0.2">
      <c r="A86" s="38"/>
      <c r="B86" s="39"/>
      <c r="C86" s="47" t="s">
        <v>337</v>
      </c>
      <c r="D86" s="25"/>
      <c r="E86" s="70"/>
      <c r="F86" s="71"/>
      <c r="G86" s="68"/>
      <c r="H86" s="48">
        <f t="shared" si="7"/>
        <v>0</v>
      </c>
      <c r="I86" s="68"/>
      <c r="J86" s="68"/>
      <c r="K86" s="49">
        <f t="shared" si="8"/>
        <v>0</v>
      </c>
      <c r="L86" s="50">
        <f t="shared" si="9"/>
        <v>0</v>
      </c>
      <c r="M86" s="48">
        <f t="shared" si="10"/>
        <v>0</v>
      </c>
      <c r="N86" s="48">
        <f t="shared" si="11"/>
        <v>0</v>
      </c>
      <c r="O86" s="48">
        <f t="shared" si="12"/>
        <v>0</v>
      </c>
      <c r="P86" s="49">
        <f t="shared" si="13"/>
        <v>0</v>
      </c>
    </row>
    <row r="87" spans="1:16" x14ac:dyDescent="0.2">
      <c r="A87" s="38">
        <v>1</v>
      </c>
      <c r="B87" s="39"/>
      <c r="C87" s="47" t="s">
        <v>286</v>
      </c>
      <c r="D87" s="25" t="s">
        <v>287</v>
      </c>
      <c r="E87" s="70">
        <v>5</v>
      </c>
      <c r="F87" s="71"/>
      <c r="G87" s="68"/>
      <c r="H87" s="48">
        <f t="shared" si="7"/>
        <v>0</v>
      </c>
      <c r="I87" s="68"/>
      <c r="J87" s="68"/>
      <c r="K87" s="49">
        <f t="shared" si="8"/>
        <v>0</v>
      </c>
      <c r="L87" s="50">
        <f t="shared" si="9"/>
        <v>0</v>
      </c>
      <c r="M87" s="48">
        <f t="shared" si="10"/>
        <v>0</v>
      </c>
      <c r="N87" s="48">
        <f t="shared" si="11"/>
        <v>0</v>
      </c>
      <c r="O87" s="48">
        <f t="shared" si="12"/>
        <v>0</v>
      </c>
      <c r="P87" s="49">
        <f t="shared" si="13"/>
        <v>0</v>
      </c>
    </row>
    <row r="88" spans="1:16" ht="33.75" x14ac:dyDescent="0.2">
      <c r="A88" s="38">
        <v>2</v>
      </c>
      <c r="B88" s="39"/>
      <c r="C88" s="47" t="s">
        <v>338</v>
      </c>
      <c r="D88" s="25" t="s">
        <v>287</v>
      </c>
      <c r="E88" s="70">
        <v>10</v>
      </c>
      <c r="F88" s="71"/>
      <c r="G88" s="68"/>
      <c r="H88" s="48">
        <f t="shared" si="7"/>
        <v>0</v>
      </c>
      <c r="I88" s="68"/>
      <c r="J88" s="68"/>
      <c r="K88" s="49">
        <f t="shared" si="8"/>
        <v>0</v>
      </c>
      <c r="L88" s="50">
        <f t="shared" si="9"/>
        <v>0</v>
      </c>
      <c r="M88" s="48">
        <f t="shared" si="10"/>
        <v>0</v>
      </c>
      <c r="N88" s="48">
        <f t="shared" si="11"/>
        <v>0</v>
      </c>
      <c r="O88" s="48">
        <f t="shared" si="12"/>
        <v>0</v>
      </c>
      <c r="P88" s="49">
        <f t="shared" si="13"/>
        <v>0</v>
      </c>
    </row>
    <row r="89" spans="1:16" ht="33.75" x14ac:dyDescent="0.2">
      <c r="A89" s="38">
        <v>3</v>
      </c>
      <c r="B89" s="39"/>
      <c r="C89" s="47" t="s">
        <v>339</v>
      </c>
      <c r="D89" s="25" t="s">
        <v>287</v>
      </c>
      <c r="E89" s="70">
        <v>5</v>
      </c>
      <c r="F89" s="71"/>
      <c r="G89" s="68"/>
      <c r="H89" s="48">
        <f t="shared" si="7"/>
        <v>0</v>
      </c>
      <c r="I89" s="68"/>
      <c r="J89" s="68"/>
      <c r="K89" s="49">
        <f t="shared" si="8"/>
        <v>0</v>
      </c>
      <c r="L89" s="50">
        <f t="shared" si="9"/>
        <v>0</v>
      </c>
      <c r="M89" s="48">
        <f t="shared" si="10"/>
        <v>0</v>
      </c>
      <c r="N89" s="48">
        <f t="shared" si="11"/>
        <v>0</v>
      </c>
      <c r="O89" s="48">
        <f t="shared" si="12"/>
        <v>0</v>
      </c>
      <c r="P89" s="49">
        <f t="shared" si="13"/>
        <v>0</v>
      </c>
    </row>
    <row r="90" spans="1:16" ht="33.75" x14ac:dyDescent="0.2">
      <c r="A90" s="38">
        <v>4</v>
      </c>
      <c r="B90" s="39"/>
      <c r="C90" s="47" t="s">
        <v>340</v>
      </c>
      <c r="D90" s="25" t="s">
        <v>287</v>
      </c>
      <c r="E90" s="70">
        <v>5</v>
      </c>
      <c r="F90" s="71"/>
      <c r="G90" s="68"/>
      <c r="H90" s="48">
        <f t="shared" si="7"/>
        <v>0</v>
      </c>
      <c r="I90" s="68"/>
      <c r="J90" s="68"/>
      <c r="K90" s="49">
        <f t="shared" si="8"/>
        <v>0</v>
      </c>
      <c r="L90" s="50">
        <f t="shared" si="9"/>
        <v>0</v>
      </c>
      <c r="M90" s="48">
        <f t="shared" si="10"/>
        <v>0</v>
      </c>
      <c r="N90" s="48">
        <f t="shared" si="11"/>
        <v>0</v>
      </c>
      <c r="O90" s="48">
        <f t="shared" si="12"/>
        <v>0</v>
      </c>
      <c r="P90" s="49">
        <f t="shared" si="13"/>
        <v>0</v>
      </c>
    </row>
    <row r="91" spans="1:16" x14ac:dyDescent="0.2">
      <c r="A91" s="38">
        <v>5</v>
      </c>
      <c r="B91" s="39"/>
      <c r="C91" s="47" t="s">
        <v>477</v>
      </c>
      <c r="D91" s="25" t="s">
        <v>71</v>
      </c>
      <c r="E91" s="70">
        <v>5</v>
      </c>
      <c r="F91" s="71"/>
      <c r="G91" s="68"/>
      <c r="H91" s="48">
        <f t="shared" si="7"/>
        <v>0</v>
      </c>
      <c r="I91" s="68"/>
      <c r="J91" s="68"/>
      <c r="K91" s="49">
        <f t="shared" si="8"/>
        <v>0</v>
      </c>
      <c r="L91" s="50">
        <f t="shared" si="9"/>
        <v>0</v>
      </c>
      <c r="M91" s="48">
        <f t="shared" si="10"/>
        <v>0</v>
      </c>
      <c r="N91" s="48">
        <f t="shared" si="11"/>
        <v>0</v>
      </c>
      <c r="O91" s="48">
        <f t="shared" si="12"/>
        <v>0</v>
      </c>
      <c r="P91" s="49">
        <f t="shared" si="13"/>
        <v>0</v>
      </c>
    </row>
    <row r="92" spans="1:16" ht="22.5" x14ac:dyDescent="0.2">
      <c r="A92" s="38">
        <v>6</v>
      </c>
      <c r="B92" s="39"/>
      <c r="C92" s="47" t="s">
        <v>472</v>
      </c>
      <c r="D92" s="25" t="s">
        <v>287</v>
      </c>
      <c r="E92" s="70">
        <v>25</v>
      </c>
      <c r="F92" s="71"/>
      <c r="G92" s="68"/>
      <c r="H92" s="48">
        <f t="shared" si="7"/>
        <v>0</v>
      </c>
      <c r="I92" s="68"/>
      <c r="J92" s="68"/>
      <c r="K92" s="49">
        <f t="shared" si="8"/>
        <v>0</v>
      </c>
      <c r="L92" s="50">
        <f t="shared" si="9"/>
        <v>0</v>
      </c>
      <c r="M92" s="48">
        <f t="shared" si="10"/>
        <v>0</v>
      </c>
      <c r="N92" s="48">
        <f t="shared" si="11"/>
        <v>0</v>
      </c>
      <c r="O92" s="48">
        <f t="shared" si="12"/>
        <v>0</v>
      </c>
      <c r="P92" s="49">
        <f t="shared" si="13"/>
        <v>0</v>
      </c>
    </row>
    <row r="93" spans="1:16" ht="22.5" x14ac:dyDescent="0.2">
      <c r="A93" s="38">
        <v>7</v>
      </c>
      <c r="B93" s="39"/>
      <c r="C93" s="47" t="s">
        <v>473</v>
      </c>
      <c r="D93" s="25" t="s">
        <v>71</v>
      </c>
      <c r="E93" s="70">
        <v>25</v>
      </c>
      <c r="F93" s="71"/>
      <c r="G93" s="68"/>
      <c r="H93" s="48">
        <f t="shared" si="7"/>
        <v>0</v>
      </c>
      <c r="I93" s="68"/>
      <c r="J93" s="68"/>
      <c r="K93" s="49">
        <f t="shared" si="8"/>
        <v>0</v>
      </c>
      <c r="L93" s="50">
        <f t="shared" si="9"/>
        <v>0</v>
      </c>
      <c r="M93" s="48">
        <f t="shared" si="10"/>
        <v>0</v>
      </c>
      <c r="N93" s="48">
        <f t="shared" si="11"/>
        <v>0</v>
      </c>
      <c r="O93" s="48">
        <f t="shared" si="12"/>
        <v>0</v>
      </c>
      <c r="P93" s="49">
        <f t="shared" si="13"/>
        <v>0</v>
      </c>
    </row>
    <row r="94" spans="1:16" ht="22.5" x14ac:dyDescent="0.2">
      <c r="A94" s="38">
        <v>8</v>
      </c>
      <c r="B94" s="39"/>
      <c r="C94" s="47" t="s">
        <v>341</v>
      </c>
      <c r="D94" s="25" t="s">
        <v>68</v>
      </c>
      <c r="E94" s="70">
        <v>340</v>
      </c>
      <c r="F94" s="71"/>
      <c r="G94" s="68"/>
      <c r="H94" s="48">
        <f t="shared" si="7"/>
        <v>0</v>
      </c>
      <c r="I94" s="68"/>
      <c r="J94" s="68"/>
      <c r="K94" s="49">
        <f t="shared" si="8"/>
        <v>0</v>
      </c>
      <c r="L94" s="50">
        <f t="shared" si="9"/>
        <v>0</v>
      </c>
      <c r="M94" s="48">
        <f t="shared" si="10"/>
        <v>0</v>
      </c>
      <c r="N94" s="48">
        <f t="shared" si="11"/>
        <v>0</v>
      </c>
      <c r="O94" s="48">
        <f t="shared" si="12"/>
        <v>0</v>
      </c>
      <c r="P94" s="49">
        <f t="shared" si="13"/>
        <v>0</v>
      </c>
    </row>
    <row r="95" spans="1:16" ht="22.5" x14ac:dyDescent="0.2">
      <c r="A95" s="38">
        <v>9</v>
      </c>
      <c r="B95" s="39"/>
      <c r="C95" s="47" t="s">
        <v>342</v>
      </c>
      <c r="D95" s="25" t="s">
        <v>71</v>
      </c>
      <c r="E95" s="70">
        <v>120</v>
      </c>
      <c r="F95" s="71"/>
      <c r="G95" s="68"/>
      <c r="H95" s="48">
        <f t="shared" si="7"/>
        <v>0</v>
      </c>
      <c r="I95" s="68"/>
      <c r="J95" s="68"/>
      <c r="K95" s="49">
        <f t="shared" si="8"/>
        <v>0</v>
      </c>
      <c r="L95" s="50">
        <f t="shared" si="9"/>
        <v>0</v>
      </c>
      <c r="M95" s="48">
        <f t="shared" si="10"/>
        <v>0</v>
      </c>
      <c r="N95" s="48">
        <f t="shared" si="11"/>
        <v>0</v>
      </c>
      <c r="O95" s="48">
        <f t="shared" si="12"/>
        <v>0</v>
      </c>
      <c r="P95" s="49">
        <f t="shared" si="13"/>
        <v>0</v>
      </c>
    </row>
    <row r="96" spans="1:16" ht="22.5" x14ac:dyDescent="0.2">
      <c r="A96" s="38">
        <v>10</v>
      </c>
      <c r="B96" s="39"/>
      <c r="C96" s="47" t="s">
        <v>343</v>
      </c>
      <c r="D96" s="25" t="s">
        <v>71</v>
      </c>
      <c r="E96" s="70">
        <v>40</v>
      </c>
      <c r="F96" s="71"/>
      <c r="G96" s="68"/>
      <c r="H96" s="48">
        <f t="shared" si="7"/>
        <v>0</v>
      </c>
      <c r="I96" s="68"/>
      <c r="J96" s="68"/>
      <c r="K96" s="49">
        <f t="shared" si="8"/>
        <v>0</v>
      </c>
      <c r="L96" s="50">
        <f t="shared" si="9"/>
        <v>0</v>
      </c>
      <c r="M96" s="48">
        <f t="shared" si="10"/>
        <v>0</v>
      </c>
      <c r="N96" s="48">
        <f t="shared" si="11"/>
        <v>0</v>
      </c>
      <c r="O96" s="48">
        <f t="shared" si="12"/>
        <v>0</v>
      </c>
      <c r="P96" s="49">
        <f t="shared" si="13"/>
        <v>0</v>
      </c>
    </row>
    <row r="97" spans="1:16" ht="22.5" x14ac:dyDescent="0.2">
      <c r="A97" s="38">
        <v>11</v>
      </c>
      <c r="B97" s="39"/>
      <c r="C97" s="47" t="s">
        <v>344</v>
      </c>
      <c r="D97" s="25" t="s">
        <v>71</v>
      </c>
      <c r="E97" s="70">
        <v>10</v>
      </c>
      <c r="F97" s="71"/>
      <c r="G97" s="68"/>
      <c r="H97" s="48">
        <f t="shared" si="7"/>
        <v>0</v>
      </c>
      <c r="I97" s="68"/>
      <c r="J97" s="68"/>
      <c r="K97" s="49">
        <f t="shared" si="8"/>
        <v>0</v>
      </c>
      <c r="L97" s="50">
        <f t="shared" si="9"/>
        <v>0</v>
      </c>
      <c r="M97" s="48">
        <f t="shared" si="10"/>
        <v>0</v>
      </c>
      <c r="N97" s="48">
        <f t="shared" si="11"/>
        <v>0</v>
      </c>
      <c r="O97" s="48">
        <f t="shared" si="12"/>
        <v>0</v>
      </c>
      <c r="P97" s="49">
        <f t="shared" si="13"/>
        <v>0</v>
      </c>
    </row>
    <row r="98" spans="1:16" ht="33.75" x14ac:dyDescent="0.2">
      <c r="A98" s="38">
        <v>12</v>
      </c>
      <c r="B98" s="39"/>
      <c r="C98" s="47" t="s">
        <v>345</v>
      </c>
      <c r="D98" s="25" t="s">
        <v>71</v>
      </c>
      <c r="E98" s="70">
        <v>60</v>
      </c>
      <c r="F98" s="71"/>
      <c r="G98" s="68"/>
      <c r="H98" s="48">
        <f t="shared" si="7"/>
        <v>0</v>
      </c>
      <c r="I98" s="68"/>
      <c r="J98" s="68"/>
      <c r="K98" s="49">
        <f t="shared" si="8"/>
        <v>0</v>
      </c>
      <c r="L98" s="50">
        <f t="shared" si="9"/>
        <v>0</v>
      </c>
      <c r="M98" s="48">
        <f t="shared" si="10"/>
        <v>0</v>
      </c>
      <c r="N98" s="48">
        <f t="shared" si="11"/>
        <v>0</v>
      </c>
      <c r="O98" s="48">
        <f t="shared" si="12"/>
        <v>0</v>
      </c>
      <c r="P98" s="49">
        <f t="shared" si="13"/>
        <v>0</v>
      </c>
    </row>
    <row r="99" spans="1:16" ht="22.5" x14ac:dyDescent="0.2">
      <c r="A99" s="38">
        <v>13</v>
      </c>
      <c r="B99" s="39"/>
      <c r="C99" s="47" t="s">
        <v>320</v>
      </c>
      <c r="D99" s="25" t="s">
        <v>83</v>
      </c>
      <c r="E99" s="70">
        <v>2.5</v>
      </c>
      <c r="F99" s="71"/>
      <c r="G99" s="68"/>
      <c r="H99" s="48">
        <f t="shared" si="7"/>
        <v>0</v>
      </c>
      <c r="I99" s="68"/>
      <c r="J99" s="68"/>
      <c r="K99" s="49">
        <f t="shared" si="8"/>
        <v>0</v>
      </c>
      <c r="L99" s="50">
        <f t="shared" si="9"/>
        <v>0</v>
      </c>
      <c r="M99" s="48">
        <f t="shared" si="10"/>
        <v>0</v>
      </c>
      <c r="N99" s="48">
        <f t="shared" si="11"/>
        <v>0</v>
      </c>
      <c r="O99" s="48">
        <f t="shared" si="12"/>
        <v>0</v>
      </c>
      <c r="P99" s="49">
        <f t="shared" si="13"/>
        <v>0</v>
      </c>
    </row>
    <row r="100" spans="1:16" ht="22.5" x14ac:dyDescent="0.2">
      <c r="A100" s="38">
        <v>14</v>
      </c>
      <c r="B100" s="39"/>
      <c r="C100" s="47" t="s">
        <v>321</v>
      </c>
      <c r="D100" s="25" t="s">
        <v>287</v>
      </c>
      <c r="E100" s="70">
        <v>5</v>
      </c>
      <c r="F100" s="71"/>
      <c r="G100" s="68"/>
      <c r="H100" s="48">
        <f t="shared" si="7"/>
        <v>0</v>
      </c>
      <c r="I100" s="68"/>
      <c r="J100" s="68"/>
      <c r="K100" s="49">
        <f t="shared" si="8"/>
        <v>0</v>
      </c>
      <c r="L100" s="50">
        <f t="shared" si="9"/>
        <v>0</v>
      </c>
      <c r="M100" s="48">
        <f t="shared" si="10"/>
        <v>0</v>
      </c>
      <c r="N100" s="48">
        <f t="shared" si="11"/>
        <v>0</v>
      </c>
      <c r="O100" s="48">
        <f t="shared" si="12"/>
        <v>0</v>
      </c>
      <c r="P100" s="49">
        <f t="shared" si="13"/>
        <v>0</v>
      </c>
    </row>
    <row r="101" spans="1:16" ht="22.5" x14ac:dyDescent="0.2">
      <c r="A101" s="38">
        <v>15</v>
      </c>
      <c r="B101" s="39"/>
      <c r="C101" s="47" t="s">
        <v>328</v>
      </c>
      <c r="D101" s="25" t="s">
        <v>68</v>
      </c>
      <c r="E101" s="70">
        <v>20</v>
      </c>
      <c r="F101" s="71"/>
      <c r="G101" s="68"/>
      <c r="H101" s="48">
        <f t="shared" si="7"/>
        <v>0</v>
      </c>
      <c r="I101" s="68"/>
      <c r="J101" s="68"/>
      <c r="K101" s="49">
        <f t="shared" si="8"/>
        <v>0</v>
      </c>
      <c r="L101" s="50">
        <f t="shared" si="9"/>
        <v>0</v>
      </c>
      <c r="M101" s="48">
        <f t="shared" si="10"/>
        <v>0</v>
      </c>
      <c r="N101" s="48">
        <f t="shared" si="11"/>
        <v>0</v>
      </c>
      <c r="O101" s="48">
        <f t="shared" si="12"/>
        <v>0</v>
      </c>
      <c r="P101" s="49">
        <f t="shared" si="13"/>
        <v>0</v>
      </c>
    </row>
    <row r="102" spans="1:16" x14ac:dyDescent="0.2">
      <c r="A102" s="38">
        <v>16</v>
      </c>
      <c r="B102" s="39"/>
      <c r="C102" s="47" t="s">
        <v>322</v>
      </c>
      <c r="D102" s="25" t="s">
        <v>287</v>
      </c>
      <c r="E102" s="70">
        <v>5</v>
      </c>
      <c r="F102" s="71"/>
      <c r="G102" s="68"/>
      <c r="H102" s="48">
        <f t="shared" si="7"/>
        <v>0</v>
      </c>
      <c r="I102" s="68"/>
      <c r="J102" s="68"/>
      <c r="K102" s="49">
        <f t="shared" si="8"/>
        <v>0</v>
      </c>
      <c r="L102" s="50">
        <f t="shared" si="9"/>
        <v>0</v>
      </c>
      <c r="M102" s="48">
        <f t="shared" si="10"/>
        <v>0</v>
      </c>
      <c r="N102" s="48">
        <f t="shared" si="11"/>
        <v>0</v>
      </c>
      <c r="O102" s="48">
        <f t="shared" si="12"/>
        <v>0</v>
      </c>
      <c r="P102" s="49">
        <f t="shared" si="13"/>
        <v>0</v>
      </c>
    </row>
    <row r="103" spans="1:16" ht="22.5" x14ac:dyDescent="0.2">
      <c r="A103" s="38">
        <v>17</v>
      </c>
      <c r="B103" s="39"/>
      <c r="C103" s="47" t="s">
        <v>323</v>
      </c>
      <c r="D103" s="25" t="s">
        <v>287</v>
      </c>
      <c r="E103" s="70">
        <v>5</v>
      </c>
      <c r="F103" s="71"/>
      <c r="G103" s="68"/>
      <c r="H103" s="48">
        <f t="shared" si="7"/>
        <v>0</v>
      </c>
      <c r="I103" s="68"/>
      <c r="J103" s="68"/>
      <c r="K103" s="49">
        <f t="shared" si="8"/>
        <v>0</v>
      </c>
      <c r="L103" s="50">
        <f t="shared" si="9"/>
        <v>0</v>
      </c>
      <c r="M103" s="48">
        <f t="shared" si="10"/>
        <v>0</v>
      </c>
      <c r="N103" s="48">
        <f t="shared" si="11"/>
        <v>0</v>
      </c>
      <c r="O103" s="48">
        <f t="shared" si="12"/>
        <v>0</v>
      </c>
      <c r="P103" s="49">
        <f t="shared" si="13"/>
        <v>0</v>
      </c>
    </row>
    <row r="104" spans="1:16" x14ac:dyDescent="0.2">
      <c r="A104" s="38"/>
      <c r="B104" s="39"/>
      <c r="C104" s="47" t="s">
        <v>346</v>
      </c>
      <c r="D104" s="25"/>
      <c r="E104" s="70"/>
      <c r="F104" s="71"/>
      <c r="G104" s="68"/>
      <c r="H104" s="48">
        <f t="shared" si="7"/>
        <v>0</v>
      </c>
      <c r="I104" s="68"/>
      <c r="J104" s="68"/>
      <c r="K104" s="49">
        <f t="shared" si="8"/>
        <v>0</v>
      </c>
      <c r="L104" s="50">
        <f t="shared" si="9"/>
        <v>0</v>
      </c>
      <c r="M104" s="48">
        <f t="shared" si="10"/>
        <v>0</v>
      </c>
      <c r="N104" s="48">
        <f t="shared" si="11"/>
        <v>0</v>
      </c>
      <c r="O104" s="48">
        <f t="shared" si="12"/>
        <v>0</v>
      </c>
      <c r="P104" s="49">
        <f t="shared" si="13"/>
        <v>0</v>
      </c>
    </row>
    <row r="105" spans="1:16" x14ac:dyDescent="0.2">
      <c r="A105" s="38"/>
      <c r="B105" s="39"/>
      <c r="C105" s="47" t="s">
        <v>347</v>
      </c>
      <c r="D105" s="25"/>
      <c r="E105" s="70"/>
      <c r="F105" s="71"/>
      <c r="G105" s="68"/>
      <c r="H105" s="48">
        <f t="shared" si="7"/>
        <v>0</v>
      </c>
      <c r="I105" s="68"/>
      <c r="J105" s="68"/>
      <c r="K105" s="49">
        <f t="shared" si="8"/>
        <v>0</v>
      </c>
      <c r="L105" s="50">
        <f t="shared" si="9"/>
        <v>0</v>
      </c>
      <c r="M105" s="48">
        <f t="shared" si="10"/>
        <v>0</v>
      </c>
      <c r="N105" s="48">
        <f t="shared" si="11"/>
        <v>0</v>
      </c>
      <c r="O105" s="48">
        <f t="shared" si="12"/>
        <v>0</v>
      </c>
      <c r="P105" s="49">
        <f t="shared" si="13"/>
        <v>0</v>
      </c>
    </row>
    <row r="106" spans="1:16" x14ac:dyDescent="0.2">
      <c r="A106" s="38">
        <v>1</v>
      </c>
      <c r="B106" s="39"/>
      <c r="C106" s="47" t="s">
        <v>286</v>
      </c>
      <c r="D106" s="25" t="s">
        <v>287</v>
      </c>
      <c r="E106" s="70">
        <v>4</v>
      </c>
      <c r="F106" s="71"/>
      <c r="G106" s="68"/>
      <c r="H106" s="48">
        <f t="shared" si="7"/>
        <v>0</v>
      </c>
      <c r="I106" s="68"/>
      <c r="J106" s="68"/>
      <c r="K106" s="49">
        <f t="shared" si="8"/>
        <v>0</v>
      </c>
      <c r="L106" s="50">
        <f t="shared" si="9"/>
        <v>0</v>
      </c>
      <c r="M106" s="48">
        <f t="shared" si="10"/>
        <v>0</v>
      </c>
      <c r="N106" s="48">
        <f t="shared" si="11"/>
        <v>0</v>
      </c>
      <c r="O106" s="48">
        <f t="shared" si="12"/>
        <v>0</v>
      </c>
      <c r="P106" s="49">
        <f t="shared" si="13"/>
        <v>0</v>
      </c>
    </row>
    <row r="107" spans="1:16" ht="33.75" x14ac:dyDescent="0.2">
      <c r="A107" s="38">
        <v>2</v>
      </c>
      <c r="B107" s="39"/>
      <c r="C107" s="47" t="s">
        <v>348</v>
      </c>
      <c r="D107" s="25" t="s">
        <v>287</v>
      </c>
      <c r="E107" s="70">
        <v>4</v>
      </c>
      <c r="F107" s="71"/>
      <c r="G107" s="68"/>
      <c r="H107" s="48">
        <f t="shared" si="7"/>
        <v>0</v>
      </c>
      <c r="I107" s="68"/>
      <c r="J107" s="68"/>
      <c r="K107" s="49">
        <f t="shared" si="8"/>
        <v>0</v>
      </c>
      <c r="L107" s="50">
        <f t="shared" si="9"/>
        <v>0</v>
      </c>
      <c r="M107" s="48">
        <f t="shared" si="10"/>
        <v>0</v>
      </c>
      <c r="N107" s="48">
        <f t="shared" si="11"/>
        <v>0</v>
      </c>
      <c r="O107" s="48">
        <f t="shared" si="12"/>
        <v>0</v>
      </c>
      <c r="P107" s="49">
        <f t="shared" si="13"/>
        <v>0</v>
      </c>
    </row>
    <row r="108" spans="1:16" ht="33.75" x14ac:dyDescent="0.2">
      <c r="A108" s="38">
        <v>3</v>
      </c>
      <c r="B108" s="39"/>
      <c r="C108" s="47" t="s">
        <v>338</v>
      </c>
      <c r="D108" s="25" t="s">
        <v>287</v>
      </c>
      <c r="E108" s="70">
        <v>8</v>
      </c>
      <c r="F108" s="71"/>
      <c r="G108" s="68"/>
      <c r="H108" s="48">
        <f t="shared" si="7"/>
        <v>0</v>
      </c>
      <c r="I108" s="68"/>
      <c r="J108" s="68"/>
      <c r="K108" s="49">
        <f t="shared" si="8"/>
        <v>0</v>
      </c>
      <c r="L108" s="50">
        <f t="shared" si="9"/>
        <v>0</v>
      </c>
      <c r="M108" s="48">
        <f t="shared" si="10"/>
        <v>0</v>
      </c>
      <c r="N108" s="48">
        <f t="shared" si="11"/>
        <v>0</v>
      </c>
      <c r="O108" s="48">
        <f t="shared" si="12"/>
        <v>0</v>
      </c>
      <c r="P108" s="49">
        <f t="shared" si="13"/>
        <v>0</v>
      </c>
    </row>
    <row r="109" spans="1:16" ht="33.75" x14ac:dyDescent="0.2">
      <c r="A109" s="38">
        <v>4</v>
      </c>
      <c r="B109" s="39"/>
      <c r="C109" s="47" t="s">
        <v>339</v>
      </c>
      <c r="D109" s="25" t="s">
        <v>287</v>
      </c>
      <c r="E109" s="70">
        <v>4</v>
      </c>
      <c r="F109" s="71"/>
      <c r="G109" s="68"/>
      <c r="H109" s="48">
        <f t="shared" si="7"/>
        <v>0</v>
      </c>
      <c r="I109" s="68"/>
      <c r="J109" s="68"/>
      <c r="K109" s="49">
        <f t="shared" si="8"/>
        <v>0</v>
      </c>
      <c r="L109" s="50">
        <f t="shared" si="9"/>
        <v>0</v>
      </c>
      <c r="M109" s="48">
        <f t="shared" si="10"/>
        <v>0</v>
      </c>
      <c r="N109" s="48">
        <f t="shared" si="11"/>
        <v>0</v>
      </c>
      <c r="O109" s="48">
        <f t="shared" si="12"/>
        <v>0</v>
      </c>
      <c r="P109" s="49">
        <f t="shared" si="13"/>
        <v>0</v>
      </c>
    </row>
    <row r="110" spans="1:16" ht="22.5" x14ac:dyDescent="0.2">
      <c r="A110" s="38">
        <v>5</v>
      </c>
      <c r="B110" s="39"/>
      <c r="C110" s="47" t="s">
        <v>472</v>
      </c>
      <c r="D110" s="25" t="s">
        <v>287</v>
      </c>
      <c r="E110" s="70">
        <v>16</v>
      </c>
      <c r="F110" s="71"/>
      <c r="G110" s="68"/>
      <c r="H110" s="48">
        <f t="shared" si="7"/>
        <v>0</v>
      </c>
      <c r="I110" s="68"/>
      <c r="J110" s="68"/>
      <c r="K110" s="49">
        <f t="shared" si="8"/>
        <v>0</v>
      </c>
      <c r="L110" s="50">
        <f t="shared" si="9"/>
        <v>0</v>
      </c>
      <c r="M110" s="48">
        <f t="shared" si="10"/>
        <v>0</v>
      </c>
      <c r="N110" s="48">
        <f t="shared" si="11"/>
        <v>0</v>
      </c>
      <c r="O110" s="48">
        <f t="shared" si="12"/>
        <v>0</v>
      </c>
      <c r="P110" s="49">
        <f t="shared" si="13"/>
        <v>0</v>
      </c>
    </row>
    <row r="111" spans="1:16" ht="22.5" x14ac:dyDescent="0.2">
      <c r="A111" s="38">
        <v>6</v>
      </c>
      <c r="B111" s="39"/>
      <c r="C111" s="47" t="s">
        <v>473</v>
      </c>
      <c r="D111" s="25" t="s">
        <v>71</v>
      </c>
      <c r="E111" s="70">
        <v>16</v>
      </c>
      <c r="F111" s="71"/>
      <c r="G111" s="68"/>
      <c r="H111" s="48">
        <f t="shared" si="7"/>
        <v>0</v>
      </c>
      <c r="I111" s="68"/>
      <c r="J111" s="68"/>
      <c r="K111" s="49">
        <f t="shared" si="8"/>
        <v>0</v>
      </c>
      <c r="L111" s="50">
        <f t="shared" si="9"/>
        <v>0</v>
      </c>
      <c r="M111" s="48">
        <f t="shared" si="10"/>
        <v>0</v>
      </c>
      <c r="N111" s="48">
        <f t="shared" si="11"/>
        <v>0</v>
      </c>
      <c r="O111" s="48">
        <f t="shared" si="12"/>
        <v>0</v>
      </c>
      <c r="P111" s="49">
        <f t="shared" si="13"/>
        <v>0</v>
      </c>
    </row>
    <row r="112" spans="1:16" ht="22.5" x14ac:dyDescent="0.2">
      <c r="A112" s="38">
        <v>7</v>
      </c>
      <c r="B112" s="39"/>
      <c r="C112" s="47" t="s">
        <v>341</v>
      </c>
      <c r="D112" s="25" t="s">
        <v>68</v>
      </c>
      <c r="E112" s="70">
        <v>272</v>
      </c>
      <c r="F112" s="71"/>
      <c r="G112" s="68"/>
      <c r="H112" s="48">
        <f t="shared" si="7"/>
        <v>0</v>
      </c>
      <c r="I112" s="68"/>
      <c r="J112" s="68"/>
      <c r="K112" s="49">
        <f t="shared" si="8"/>
        <v>0</v>
      </c>
      <c r="L112" s="50">
        <f t="shared" si="9"/>
        <v>0</v>
      </c>
      <c r="M112" s="48">
        <f t="shared" si="10"/>
        <v>0</v>
      </c>
      <c r="N112" s="48">
        <f t="shared" si="11"/>
        <v>0</v>
      </c>
      <c r="O112" s="48">
        <f t="shared" si="12"/>
        <v>0</v>
      </c>
      <c r="P112" s="49">
        <f t="shared" si="13"/>
        <v>0</v>
      </c>
    </row>
    <row r="113" spans="1:16" ht="22.5" x14ac:dyDescent="0.2">
      <c r="A113" s="38">
        <v>8</v>
      </c>
      <c r="B113" s="39"/>
      <c r="C113" s="47" t="s">
        <v>342</v>
      </c>
      <c r="D113" s="25" t="s">
        <v>71</v>
      </c>
      <c r="E113" s="70">
        <v>96</v>
      </c>
      <c r="F113" s="71"/>
      <c r="G113" s="68"/>
      <c r="H113" s="48">
        <f t="shared" si="7"/>
        <v>0</v>
      </c>
      <c r="I113" s="68"/>
      <c r="J113" s="68"/>
      <c r="K113" s="49">
        <f t="shared" si="8"/>
        <v>0</v>
      </c>
      <c r="L113" s="50">
        <f t="shared" si="9"/>
        <v>0</v>
      </c>
      <c r="M113" s="48">
        <f t="shared" si="10"/>
        <v>0</v>
      </c>
      <c r="N113" s="48">
        <f t="shared" si="11"/>
        <v>0</v>
      </c>
      <c r="O113" s="48">
        <f t="shared" si="12"/>
        <v>0</v>
      </c>
      <c r="P113" s="49">
        <f t="shared" si="13"/>
        <v>0</v>
      </c>
    </row>
    <row r="114" spans="1:16" ht="22.5" x14ac:dyDescent="0.2">
      <c r="A114" s="38">
        <v>9</v>
      </c>
      <c r="B114" s="39"/>
      <c r="C114" s="47" t="s">
        <v>343</v>
      </c>
      <c r="D114" s="25" t="s">
        <v>71</v>
      </c>
      <c r="E114" s="70">
        <v>24</v>
      </c>
      <c r="F114" s="71"/>
      <c r="G114" s="68"/>
      <c r="H114" s="48">
        <f t="shared" si="7"/>
        <v>0</v>
      </c>
      <c r="I114" s="68"/>
      <c r="J114" s="68"/>
      <c r="K114" s="49">
        <f t="shared" si="8"/>
        <v>0</v>
      </c>
      <c r="L114" s="50">
        <f t="shared" si="9"/>
        <v>0</v>
      </c>
      <c r="M114" s="48">
        <f t="shared" si="10"/>
        <v>0</v>
      </c>
      <c r="N114" s="48">
        <f t="shared" si="11"/>
        <v>0</v>
      </c>
      <c r="O114" s="48">
        <f t="shared" si="12"/>
        <v>0</v>
      </c>
      <c r="P114" s="49">
        <f t="shared" si="13"/>
        <v>0</v>
      </c>
    </row>
    <row r="115" spans="1:16" ht="22.5" x14ac:dyDescent="0.2">
      <c r="A115" s="38">
        <v>10</v>
      </c>
      <c r="B115" s="39"/>
      <c r="C115" s="47" t="s">
        <v>344</v>
      </c>
      <c r="D115" s="25" t="s">
        <v>71</v>
      </c>
      <c r="E115" s="70">
        <v>8</v>
      </c>
      <c r="F115" s="71"/>
      <c r="G115" s="68"/>
      <c r="H115" s="48">
        <f t="shared" si="7"/>
        <v>0</v>
      </c>
      <c r="I115" s="68"/>
      <c r="J115" s="68"/>
      <c r="K115" s="49">
        <f t="shared" si="8"/>
        <v>0</v>
      </c>
      <c r="L115" s="50">
        <f t="shared" si="9"/>
        <v>0</v>
      </c>
      <c r="M115" s="48">
        <f t="shared" si="10"/>
        <v>0</v>
      </c>
      <c r="N115" s="48">
        <f t="shared" si="11"/>
        <v>0</v>
      </c>
      <c r="O115" s="48">
        <f t="shared" si="12"/>
        <v>0</v>
      </c>
      <c r="P115" s="49">
        <f t="shared" si="13"/>
        <v>0</v>
      </c>
    </row>
    <row r="116" spans="1:16" ht="33.75" x14ac:dyDescent="0.2">
      <c r="A116" s="38">
        <v>11</v>
      </c>
      <c r="B116" s="39"/>
      <c r="C116" s="47" t="s">
        <v>345</v>
      </c>
      <c r="D116" s="25" t="s">
        <v>71</v>
      </c>
      <c r="E116" s="70">
        <v>40</v>
      </c>
      <c r="F116" s="71"/>
      <c r="G116" s="68"/>
      <c r="H116" s="48">
        <f t="shared" si="7"/>
        <v>0</v>
      </c>
      <c r="I116" s="68"/>
      <c r="J116" s="68"/>
      <c r="K116" s="49">
        <f t="shared" si="8"/>
        <v>0</v>
      </c>
      <c r="L116" s="50">
        <f t="shared" si="9"/>
        <v>0</v>
      </c>
      <c r="M116" s="48">
        <f t="shared" si="10"/>
        <v>0</v>
      </c>
      <c r="N116" s="48">
        <f t="shared" si="11"/>
        <v>0</v>
      </c>
      <c r="O116" s="48">
        <f t="shared" si="12"/>
        <v>0</v>
      </c>
      <c r="P116" s="49">
        <f t="shared" si="13"/>
        <v>0</v>
      </c>
    </row>
    <row r="117" spans="1:16" ht="22.5" x14ac:dyDescent="0.2">
      <c r="A117" s="38">
        <v>12</v>
      </c>
      <c r="B117" s="39"/>
      <c r="C117" s="47" t="s">
        <v>320</v>
      </c>
      <c r="D117" s="25" t="s">
        <v>83</v>
      </c>
      <c r="E117" s="70">
        <v>2.4</v>
      </c>
      <c r="F117" s="71"/>
      <c r="G117" s="68"/>
      <c r="H117" s="48">
        <f t="shared" si="7"/>
        <v>0</v>
      </c>
      <c r="I117" s="68"/>
      <c r="J117" s="68"/>
      <c r="K117" s="49">
        <f t="shared" si="8"/>
        <v>0</v>
      </c>
      <c r="L117" s="50">
        <f t="shared" si="9"/>
        <v>0</v>
      </c>
      <c r="M117" s="48">
        <f t="shared" si="10"/>
        <v>0</v>
      </c>
      <c r="N117" s="48">
        <f t="shared" si="11"/>
        <v>0</v>
      </c>
      <c r="O117" s="48">
        <f t="shared" si="12"/>
        <v>0</v>
      </c>
      <c r="P117" s="49">
        <f t="shared" si="13"/>
        <v>0</v>
      </c>
    </row>
    <row r="118" spans="1:16" ht="22.5" x14ac:dyDescent="0.2">
      <c r="A118" s="38">
        <v>13</v>
      </c>
      <c r="B118" s="39"/>
      <c r="C118" s="47" t="s">
        <v>321</v>
      </c>
      <c r="D118" s="25" t="s">
        <v>287</v>
      </c>
      <c r="E118" s="70">
        <v>4</v>
      </c>
      <c r="F118" s="71"/>
      <c r="G118" s="68"/>
      <c r="H118" s="48">
        <f t="shared" si="7"/>
        <v>0</v>
      </c>
      <c r="I118" s="68"/>
      <c r="J118" s="68"/>
      <c r="K118" s="49">
        <f t="shared" si="8"/>
        <v>0</v>
      </c>
      <c r="L118" s="50">
        <f t="shared" si="9"/>
        <v>0</v>
      </c>
      <c r="M118" s="48">
        <f t="shared" si="10"/>
        <v>0</v>
      </c>
      <c r="N118" s="48">
        <f t="shared" si="11"/>
        <v>0</v>
      </c>
      <c r="O118" s="48">
        <f t="shared" si="12"/>
        <v>0</v>
      </c>
      <c r="P118" s="49">
        <f t="shared" si="13"/>
        <v>0</v>
      </c>
    </row>
    <row r="119" spans="1:16" ht="22.5" x14ac:dyDescent="0.2">
      <c r="A119" s="38">
        <v>14</v>
      </c>
      <c r="B119" s="39"/>
      <c r="C119" s="47" t="s">
        <v>328</v>
      </c>
      <c r="D119" s="25" t="s">
        <v>68</v>
      </c>
      <c r="E119" s="70">
        <v>16</v>
      </c>
      <c r="F119" s="71"/>
      <c r="G119" s="68"/>
      <c r="H119" s="48">
        <f t="shared" si="7"/>
        <v>0</v>
      </c>
      <c r="I119" s="68"/>
      <c r="J119" s="68"/>
      <c r="K119" s="49">
        <f t="shared" si="8"/>
        <v>0</v>
      </c>
      <c r="L119" s="50">
        <f t="shared" si="9"/>
        <v>0</v>
      </c>
      <c r="M119" s="48">
        <f t="shared" si="10"/>
        <v>0</v>
      </c>
      <c r="N119" s="48">
        <f t="shared" si="11"/>
        <v>0</v>
      </c>
      <c r="O119" s="48">
        <f t="shared" si="12"/>
        <v>0</v>
      </c>
      <c r="P119" s="49">
        <f t="shared" si="13"/>
        <v>0</v>
      </c>
    </row>
    <row r="120" spans="1:16" x14ac:dyDescent="0.2">
      <c r="A120" s="38">
        <v>15</v>
      </c>
      <c r="B120" s="39"/>
      <c r="C120" s="47" t="s">
        <v>322</v>
      </c>
      <c r="D120" s="25" t="s">
        <v>287</v>
      </c>
      <c r="E120" s="70">
        <v>4</v>
      </c>
      <c r="F120" s="71"/>
      <c r="G120" s="68"/>
      <c r="H120" s="48">
        <f t="shared" si="7"/>
        <v>0</v>
      </c>
      <c r="I120" s="68"/>
      <c r="J120" s="68"/>
      <c r="K120" s="49">
        <f t="shared" si="8"/>
        <v>0</v>
      </c>
      <c r="L120" s="50">
        <f t="shared" si="9"/>
        <v>0</v>
      </c>
      <c r="M120" s="48">
        <f t="shared" si="10"/>
        <v>0</v>
      </c>
      <c r="N120" s="48">
        <f t="shared" si="11"/>
        <v>0</v>
      </c>
      <c r="O120" s="48">
        <f t="shared" si="12"/>
        <v>0</v>
      </c>
      <c r="P120" s="49">
        <f t="shared" si="13"/>
        <v>0</v>
      </c>
    </row>
    <row r="121" spans="1:16" ht="22.5" x14ac:dyDescent="0.2">
      <c r="A121" s="38">
        <v>16</v>
      </c>
      <c r="B121" s="39"/>
      <c r="C121" s="47" t="s">
        <v>323</v>
      </c>
      <c r="D121" s="25" t="s">
        <v>287</v>
      </c>
      <c r="E121" s="70">
        <v>4</v>
      </c>
      <c r="F121" s="71"/>
      <c r="G121" s="68"/>
      <c r="H121" s="48">
        <f t="shared" si="7"/>
        <v>0</v>
      </c>
      <c r="I121" s="68"/>
      <c r="J121" s="68"/>
      <c r="K121" s="49">
        <f t="shared" si="8"/>
        <v>0</v>
      </c>
      <c r="L121" s="50">
        <f t="shared" si="9"/>
        <v>0</v>
      </c>
      <c r="M121" s="48">
        <f t="shared" si="10"/>
        <v>0</v>
      </c>
      <c r="N121" s="48">
        <f t="shared" si="11"/>
        <v>0</v>
      </c>
      <c r="O121" s="48">
        <f t="shared" si="12"/>
        <v>0</v>
      </c>
      <c r="P121" s="49">
        <f t="shared" si="13"/>
        <v>0</v>
      </c>
    </row>
    <row r="122" spans="1:16" x14ac:dyDescent="0.2">
      <c r="A122" s="38"/>
      <c r="B122" s="39"/>
      <c r="C122" s="47" t="s">
        <v>349</v>
      </c>
      <c r="D122" s="25"/>
      <c r="E122" s="70"/>
      <c r="F122" s="71"/>
      <c r="G122" s="68"/>
      <c r="H122" s="48">
        <f t="shared" si="7"/>
        <v>0</v>
      </c>
      <c r="I122" s="68"/>
      <c r="J122" s="68"/>
      <c r="K122" s="49">
        <f t="shared" si="8"/>
        <v>0</v>
      </c>
      <c r="L122" s="50">
        <f t="shared" si="9"/>
        <v>0</v>
      </c>
      <c r="M122" s="48">
        <f t="shared" si="10"/>
        <v>0</v>
      </c>
      <c r="N122" s="48">
        <f t="shared" si="11"/>
        <v>0</v>
      </c>
      <c r="O122" s="48">
        <f t="shared" si="12"/>
        <v>0</v>
      </c>
      <c r="P122" s="49">
        <f t="shared" si="13"/>
        <v>0</v>
      </c>
    </row>
    <row r="123" spans="1:16" x14ac:dyDescent="0.2">
      <c r="A123" s="38"/>
      <c r="B123" s="39"/>
      <c r="C123" s="47" t="s">
        <v>347</v>
      </c>
      <c r="D123" s="25"/>
      <c r="E123" s="70"/>
      <c r="F123" s="71"/>
      <c r="G123" s="68"/>
      <c r="H123" s="48">
        <f t="shared" si="7"/>
        <v>0</v>
      </c>
      <c r="I123" s="68"/>
      <c r="J123" s="68"/>
      <c r="K123" s="49">
        <f t="shared" si="8"/>
        <v>0</v>
      </c>
      <c r="L123" s="50">
        <f t="shared" si="9"/>
        <v>0</v>
      </c>
      <c r="M123" s="48">
        <f t="shared" si="10"/>
        <v>0</v>
      </c>
      <c r="N123" s="48">
        <f t="shared" si="11"/>
        <v>0</v>
      </c>
      <c r="O123" s="48">
        <f t="shared" si="12"/>
        <v>0</v>
      </c>
      <c r="P123" s="49">
        <f t="shared" si="13"/>
        <v>0</v>
      </c>
    </row>
    <row r="124" spans="1:16" x14ac:dyDescent="0.2">
      <c r="A124" s="38">
        <v>1</v>
      </c>
      <c r="B124" s="39"/>
      <c r="C124" s="47" t="s">
        <v>286</v>
      </c>
      <c r="D124" s="25" t="s">
        <v>287</v>
      </c>
      <c r="E124" s="70">
        <v>4</v>
      </c>
      <c r="F124" s="71"/>
      <c r="G124" s="68"/>
      <c r="H124" s="48">
        <f t="shared" si="7"/>
        <v>0</v>
      </c>
      <c r="I124" s="68"/>
      <c r="J124" s="68"/>
      <c r="K124" s="49">
        <f t="shared" si="8"/>
        <v>0</v>
      </c>
      <c r="L124" s="50">
        <f t="shared" si="9"/>
        <v>0</v>
      </c>
      <c r="M124" s="48">
        <f t="shared" si="10"/>
        <v>0</v>
      </c>
      <c r="N124" s="48">
        <f t="shared" si="11"/>
        <v>0</v>
      </c>
      <c r="O124" s="48">
        <f t="shared" si="12"/>
        <v>0</v>
      </c>
      <c r="P124" s="49">
        <f t="shared" si="13"/>
        <v>0</v>
      </c>
    </row>
    <row r="125" spans="1:16" ht="33.75" x14ac:dyDescent="0.2">
      <c r="A125" s="38">
        <v>2</v>
      </c>
      <c r="B125" s="39"/>
      <c r="C125" s="47" t="s">
        <v>348</v>
      </c>
      <c r="D125" s="25" t="s">
        <v>287</v>
      </c>
      <c r="E125" s="70">
        <v>4</v>
      </c>
      <c r="F125" s="71"/>
      <c r="G125" s="68"/>
      <c r="H125" s="48">
        <f t="shared" si="7"/>
        <v>0</v>
      </c>
      <c r="I125" s="68"/>
      <c r="J125" s="68"/>
      <c r="K125" s="49">
        <f t="shared" si="8"/>
        <v>0</v>
      </c>
      <c r="L125" s="50">
        <f t="shared" si="9"/>
        <v>0</v>
      </c>
      <c r="M125" s="48">
        <f t="shared" si="10"/>
        <v>0</v>
      </c>
      <c r="N125" s="48">
        <f t="shared" si="11"/>
        <v>0</v>
      </c>
      <c r="O125" s="48">
        <f t="shared" si="12"/>
        <v>0</v>
      </c>
      <c r="P125" s="49">
        <f t="shared" si="13"/>
        <v>0</v>
      </c>
    </row>
    <row r="126" spans="1:16" ht="33.75" x14ac:dyDescent="0.2">
      <c r="A126" s="38">
        <v>3</v>
      </c>
      <c r="B126" s="39"/>
      <c r="C126" s="47" t="s">
        <v>338</v>
      </c>
      <c r="D126" s="25" t="s">
        <v>287</v>
      </c>
      <c r="E126" s="70">
        <v>12</v>
      </c>
      <c r="F126" s="71"/>
      <c r="G126" s="68"/>
      <c r="H126" s="48">
        <f t="shared" si="7"/>
        <v>0</v>
      </c>
      <c r="I126" s="68"/>
      <c r="J126" s="68"/>
      <c r="K126" s="49">
        <f t="shared" si="8"/>
        <v>0</v>
      </c>
      <c r="L126" s="50">
        <f t="shared" si="9"/>
        <v>0</v>
      </c>
      <c r="M126" s="48">
        <f t="shared" si="10"/>
        <v>0</v>
      </c>
      <c r="N126" s="48">
        <f t="shared" si="11"/>
        <v>0</v>
      </c>
      <c r="O126" s="48">
        <f t="shared" si="12"/>
        <v>0</v>
      </c>
      <c r="P126" s="49">
        <f t="shared" si="13"/>
        <v>0</v>
      </c>
    </row>
    <row r="127" spans="1:16" ht="22.5" x14ac:dyDescent="0.2">
      <c r="A127" s="38">
        <v>4</v>
      </c>
      <c r="B127" s="39"/>
      <c r="C127" s="47" t="s">
        <v>472</v>
      </c>
      <c r="D127" s="25" t="s">
        <v>287</v>
      </c>
      <c r="E127" s="70">
        <v>16</v>
      </c>
      <c r="F127" s="71"/>
      <c r="G127" s="68"/>
      <c r="H127" s="48">
        <f t="shared" si="7"/>
        <v>0</v>
      </c>
      <c r="I127" s="68"/>
      <c r="J127" s="68"/>
      <c r="K127" s="49">
        <f t="shared" si="8"/>
        <v>0</v>
      </c>
      <c r="L127" s="50">
        <f t="shared" si="9"/>
        <v>0</v>
      </c>
      <c r="M127" s="48">
        <f t="shared" si="10"/>
        <v>0</v>
      </c>
      <c r="N127" s="48">
        <f t="shared" si="11"/>
        <v>0</v>
      </c>
      <c r="O127" s="48">
        <f t="shared" si="12"/>
        <v>0</v>
      </c>
      <c r="P127" s="49">
        <f t="shared" si="13"/>
        <v>0</v>
      </c>
    </row>
    <row r="128" spans="1:16" ht="22.5" x14ac:dyDescent="0.2">
      <c r="A128" s="38">
        <v>5</v>
      </c>
      <c r="B128" s="39"/>
      <c r="C128" s="47" t="s">
        <v>473</v>
      </c>
      <c r="D128" s="25" t="s">
        <v>71</v>
      </c>
      <c r="E128" s="70">
        <v>16</v>
      </c>
      <c r="F128" s="71"/>
      <c r="G128" s="68"/>
      <c r="H128" s="48">
        <f t="shared" si="7"/>
        <v>0</v>
      </c>
      <c r="I128" s="68"/>
      <c r="J128" s="68"/>
      <c r="K128" s="49">
        <f t="shared" si="8"/>
        <v>0</v>
      </c>
      <c r="L128" s="50">
        <f t="shared" si="9"/>
        <v>0</v>
      </c>
      <c r="M128" s="48">
        <f t="shared" si="10"/>
        <v>0</v>
      </c>
      <c r="N128" s="48">
        <f t="shared" si="11"/>
        <v>0</v>
      </c>
      <c r="O128" s="48">
        <f t="shared" si="12"/>
        <v>0</v>
      </c>
      <c r="P128" s="49">
        <f t="shared" si="13"/>
        <v>0</v>
      </c>
    </row>
    <row r="129" spans="1:16" ht="22.5" x14ac:dyDescent="0.2">
      <c r="A129" s="38">
        <v>6</v>
      </c>
      <c r="B129" s="39"/>
      <c r="C129" s="47" t="s">
        <v>341</v>
      </c>
      <c r="D129" s="25" t="s">
        <v>68</v>
      </c>
      <c r="E129" s="70">
        <v>272</v>
      </c>
      <c r="F129" s="71"/>
      <c r="G129" s="68"/>
      <c r="H129" s="48">
        <f t="shared" si="7"/>
        <v>0</v>
      </c>
      <c r="I129" s="68"/>
      <c r="J129" s="68"/>
      <c r="K129" s="49">
        <f t="shared" si="8"/>
        <v>0</v>
      </c>
      <c r="L129" s="50">
        <f t="shared" si="9"/>
        <v>0</v>
      </c>
      <c r="M129" s="48">
        <f t="shared" si="10"/>
        <v>0</v>
      </c>
      <c r="N129" s="48">
        <f t="shared" si="11"/>
        <v>0</v>
      </c>
      <c r="O129" s="48">
        <f t="shared" si="12"/>
        <v>0</v>
      </c>
      <c r="P129" s="49">
        <f t="shared" si="13"/>
        <v>0</v>
      </c>
    </row>
    <row r="130" spans="1:16" ht="22.5" x14ac:dyDescent="0.2">
      <c r="A130" s="38">
        <v>7</v>
      </c>
      <c r="B130" s="39"/>
      <c r="C130" s="47" t="s">
        <v>342</v>
      </c>
      <c r="D130" s="25" t="s">
        <v>71</v>
      </c>
      <c r="E130" s="70">
        <v>96</v>
      </c>
      <c r="F130" s="71"/>
      <c r="G130" s="68"/>
      <c r="H130" s="48">
        <f t="shared" si="7"/>
        <v>0</v>
      </c>
      <c r="I130" s="68"/>
      <c r="J130" s="68"/>
      <c r="K130" s="49">
        <f t="shared" si="8"/>
        <v>0</v>
      </c>
      <c r="L130" s="50">
        <f t="shared" si="9"/>
        <v>0</v>
      </c>
      <c r="M130" s="48">
        <f t="shared" si="10"/>
        <v>0</v>
      </c>
      <c r="N130" s="48">
        <f t="shared" si="11"/>
        <v>0</v>
      </c>
      <c r="O130" s="48">
        <f t="shared" si="12"/>
        <v>0</v>
      </c>
      <c r="P130" s="49">
        <f t="shared" si="13"/>
        <v>0</v>
      </c>
    </row>
    <row r="131" spans="1:16" ht="22.5" x14ac:dyDescent="0.2">
      <c r="A131" s="38">
        <v>8</v>
      </c>
      <c r="B131" s="39"/>
      <c r="C131" s="47" t="s">
        <v>343</v>
      </c>
      <c r="D131" s="25" t="s">
        <v>71</v>
      </c>
      <c r="E131" s="70">
        <v>24</v>
      </c>
      <c r="F131" s="71"/>
      <c r="G131" s="68"/>
      <c r="H131" s="48">
        <f t="shared" si="7"/>
        <v>0</v>
      </c>
      <c r="I131" s="68"/>
      <c r="J131" s="68"/>
      <c r="K131" s="49">
        <f t="shared" si="8"/>
        <v>0</v>
      </c>
      <c r="L131" s="50">
        <f t="shared" si="9"/>
        <v>0</v>
      </c>
      <c r="M131" s="48">
        <f t="shared" si="10"/>
        <v>0</v>
      </c>
      <c r="N131" s="48">
        <f t="shared" si="11"/>
        <v>0</v>
      </c>
      <c r="O131" s="48">
        <f t="shared" si="12"/>
        <v>0</v>
      </c>
      <c r="P131" s="49">
        <f t="shared" si="13"/>
        <v>0</v>
      </c>
    </row>
    <row r="132" spans="1:16" ht="22.5" x14ac:dyDescent="0.2">
      <c r="A132" s="38">
        <v>9</v>
      </c>
      <c r="B132" s="39"/>
      <c r="C132" s="47" t="s">
        <v>344</v>
      </c>
      <c r="D132" s="25" t="s">
        <v>71</v>
      </c>
      <c r="E132" s="70">
        <v>8</v>
      </c>
      <c r="F132" s="71"/>
      <c r="G132" s="68"/>
      <c r="H132" s="48">
        <f t="shared" si="7"/>
        <v>0</v>
      </c>
      <c r="I132" s="68"/>
      <c r="J132" s="68"/>
      <c r="K132" s="49">
        <f t="shared" si="8"/>
        <v>0</v>
      </c>
      <c r="L132" s="50">
        <f t="shared" si="9"/>
        <v>0</v>
      </c>
      <c r="M132" s="48">
        <f t="shared" si="10"/>
        <v>0</v>
      </c>
      <c r="N132" s="48">
        <f t="shared" si="11"/>
        <v>0</v>
      </c>
      <c r="O132" s="48">
        <f t="shared" si="12"/>
        <v>0</v>
      </c>
      <c r="P132" s="49">
        <f t="shared" si="13"/>
        <v>0</v>
      </c>
    </row>
    <row r="133" spans="1:16" ht="33.75" x14ac:dyDescent="0.2">
      <c r="A133" s="38">
        <v>10</v>
      </c>
      <c r="B133" s="39"/>
      <c r="C133" s="47" t="s">
        <v>345</v>
      </c>
      <c r="D133" s="25" t="s">
        <v>71</v>
      </c>
      <c r="E133" s="70">
        <v>40</v>
      </c>
      <c r="F133" s="71"/>
      <c r="G133" s="68"/>
      <c r="H133" s="48">
        <f t="shared" si="7"/>
        <v>0</v>
      </c>
      <c r="I133" s="68"/>
      <c r="J133" s="68"/>
      <c r="K133" s="49">
        <f t="shared" si="8"/>
        <v>0</v>
      </c>
      <c r="L133" s="50">
        <f t="shared" si="9"/>
        <v>0</v>
      </c>
      <c r="M133" s="48">
        <f t="shared" si="10"/>
        <v>0</v>
      </c>
      <c r="N133" s="48">
        <f t="shared" si="11"/>
        <v>0</v>
      </c>
      <c r="O133" s="48">
        <f t="shared" si="12"/>
        <v>0</v>
      </c>
      <c r="P133" s="49">
        <f t="shared" si="13"/>
        <v>0</v>
      </c>
    </row>
    <row r="134" spans="1:16" ht="22.5" x14ac:dyDescent="0.2">
      <c r="A134" s="38">
        <v>11</v>
      </c>
      <c r="B134" s="39"/>
      <c r="C134" s="47" t="s">
        <v>320</v>
      </c>
      <c r="D134" s="25" t="s">
        <v>83</v>
      </c>
      <c r="E134" s="70">
        <v>2.4</v>
      </c>
      <c r="F134" s="71"/>
      <c r="G134" s="68"/>
      <c r="H134" s="48">
        <f t="shared" si="7"/>
        <v>0</v>
      </c>
      <c r="I134" s="68"/>
      <c r="J134" s="68"/>
      <c r="K134" s="49">
        <f t="shared" si="8"/>
        <v>0</v>
      </c>
      <c r="L134" s="50">
        <f t="shared" si="9"/>
        <v>0</v>
      </c>
      <c r="M134" s="48">
        <f t="shared" si="10"/>
        <v>0</v>
      </c>
      <c r="N134" s="48">
        <f t="shared" si="11"/>
        <v>0</v>
      </c>
      <c r="O134" s="48">
        <f t="shared" si="12"/>
        <v>0</v>
      </c>
      <c r="P134" s="49">
        <f t="shared" si="13"/>
        <v>0</v>
      </c>
    </row>
    <row r="135" spans="1:16" ht="22.5" x14ac:dyDescent="0.2">
      <c r="A135" s="38">
        <v>12</v>
      </c>
      <c r="B135" s="39"/>
      <c r="C135" s="47" t="s">
        <v>321</v>
      </c>
      <c r="D135" s="25" t="s">
        <v>287</v>
      </c>
      <c r="E135" s="70">
        <v>4</v>
      </c>
      <c r="F135" s="71"/>
      <c r="G135" s="68"/>
      <c r="H135" s="48">
        <f t="shared" si="7"/>
        <v>0</v>
      </c>
      <c r="I135" s="68"/>
      <c r="J135" s="68"/>
      <c r="K135" s="49">
        <f t="shared" si="8"/>
        <v>0</v>
      </c>
      <c r="L135" s="50">
        <f t="shared" si="9"/>
        <v>0</v>
      </c>
      <c r="M135" s="48">
        <f t="shared" si="10"/>
        <v>0</v>
      </c>
      <c r="N135" s="48">
        <f t="shared" si="11"/>
        <v>0</v>
      </c>
      <c r="O135" s="48">
        <f t="shared" si="12"/>
        <v>0</v>
      </c>
      <c r="P135" s="49">
        <f t="shared" si="13"/>
        <v>0</v>
      </c>
    </row>
    <row r="136" spans="1:16" ht="22.5" x14ac:dyDescent="0.2">
      <c r="A136" s="38">
        <v>13</v>
      </c>
      <c r="B136" s="39"/>
      <c r="C136" s="47" t="s">
        <v>328</v>
      </c>
      <c r="D136" s="25" t="s">
        <v>68</v>
      </c>
      <c r="E136" s="70">
        <v>16</v>
      </c>
      <c r="F136" s="71"/>
      <c r="G136" s="68"/>
      <c r="H136" s="48">
        <f t="shared" si="7"/>
        <v>0</v>
      </c>
      <c r="I136" s="68"/>
      <c r="J136" s="68"/>
      <c r="K136" s="49">
        <f t="shared" si="8"/>
        <v>0</v>
      </c>
      <c r="L136" s="50">
        <f t="shared" si="9"/>
        <v>0</v>
      </c>
      <c r="M136" s="48">
        <f t="shared" si="10"/>
        <v>0</v>
      </c>
      <c r="N136" s="48">
        <f t="shared" si="11"/>
        <v>0</v>
      </c>
      <c r="O136" s="48">
        <f t="shared" si="12"/>
        <v>0</v>
      </c>
      <c r="P136" s="49">
        <f t="shared" si="13"/>
        <v>0</v>
      </c>
    </row>
    <row r="137" spans="1:16" x14ac:dyDescent="0.2">
      <c r="A137" s="38">
        <v>14</v>
      </c>
      <c r="B137" s="39"/>
      <c r="C137" s="47" t="s">
        <v>322</v>
      </c>
      <c r="D137" s="25" t="s">
        <v>287</v>
      </c>
      <c r="E137" s="70">
        <v>4</v>
      </c>
      <c r="F137" s="71"/>
      <c r="G137" s="68"/>
      <c r="H137" s="48">
        <f t="shared" si="7"/>
        <v>0</v>
      </c>
      <c r="I137" s="68"/>
      <c r="J137" s="68"/>
      <c r="K137" s="49">
        <f t="shared" si="8"/>
        <v>0</v>
      </c>
      <c r="L137" s="50">
        <f t="shared" si="9"/>
        <v>0</v>
      </c>
      <c r="M137" s="48">
        <f t="shared" si="10"/>
        <v>0</v>
      </c>
      <c r="N137" s="48">
        <f t="shared" si="11"/>
        <v>0</v>
      </c>
      <c r="O137" s="48">
        <f t="shared" si="12"/>
        <v>0</v>
      </c>
      <c r="P137" s="49">
        <f t="shared" si="13"/>
        <v>0</v>
      </c>
    </row>
    <row r="138" spans="1:16" ht="22.5" x14ac:dyDescent="0.2">
      <c r="A138" s="38">
        <v>15</v>
      </c>
      <c r="B138" s="39"/>
      <c r="C138" s="47" t="s">
        <v>323</v>
      </c>
      <c r="D138" s="25" t="s">
        <v>287</v>
      </c>
      <c r="E138" s="70">
        <v>4</v>
      </c>
      <c r="F138" s="71"/>
      <c r="G138" s="68"/>
      <c r="H138" s="48">
        <f t="shared" si="7"/>
        <v>0</v>
      </c>
      <c r="I138" s="68"/>
      <c r="J138" s="68"/>
      <c r="K138" s="49">
        <f t="shared" si="8"/>
        <v>0</v>
      </c>
      <c r="L138" s="50">
        <f t="shared" si="9"/>
        <v>0</v>
      </c>
      <c r="M138" s="48">
        <f t="shared" si="10"/>
        <v>0</v>
      </c>
      <c r="N138" s="48">
        <f t="shared" si="11"/>
        <v>0</v>
      </c>
      <c r="O138" s="48">
        <f t="shared" si="12"/>
        <v>0</v>
      </c>
      <c r="P138" s="49">
        <f t="shared" si="13"/>
        <v>0</v>
      </c>
    </row>
    <row r="139" spans="1:16" ht="33.75" x14ac:dyDescent="0.2">
      <c r="A139" s="38"/>
      <c r="B139" s="39"/>
      <c r="C139" s="47" t="s">
        <v>350</v>
      </c>
      <c r="D139" s="25"/>
      <c r="E139" s="70"/>
      <c r="F139" s="71"/>
      <c r="G139" s="68"/>
      <c r="H139" s="48">
        <f t="shared" si="7"/>
        <v>0</v>
      </c>
      <c r="I139" s="68"/>
      <c r="J139" s="68"/>
      <c r="K139" s="49">
        <f t="shared" si="8"/>
        <v>0</v>
      </c>
      <c r="L139" s="50">
        <f t="shared" si="9"/>
        <v>0</v>
      </c>
      <c r="M139" s="48">
        <f t="shared" si="10"/>
        <v>0</v>
      </c>
      <c r="N139" s="48">
        <f t="shared" si="11"/>
        <v>0</v>
      </c>
      <c r="O139" s="48">
        <f t="shared" si="12"/>
        <v>0</v>
      </c>
      <c r="P139" s="49">
        <f t="shared" si="13"/>
        <v>0</v>
      </c>
    </row>
    <row r="140" spans="1:16" x14ac:dyDescent="0.2">
      <c r="A140" s="38"/>
      <c r="B140" s="39"/>
      <c r="C140" s="47" t="s">
        <v>351</v>
      </c>
      <c r="D140" s="25"/>
      <c r="E140" s="70"/>
      <c r="F140" s="71"/>
      <c r="G140" s="68"/>
      <c r="H140" s="48">
        <f t="shared" si="7"/>
        <v>0</v>
      </c>
      <c r="I140" s="68"/>
      <c r="J140" s="68"/>
      <c r="K140" s="49">
        <f t="shared" si="8"/>
        <v>0</v>
      </c>
      <c r="L140" s="50">
        <f t="shared" si="9"/>
        <v>0</v>
      </c>
      <c r="M140" s="48">
        <f t="shared" si="10"/>
        <v>0</v>
      </c>
      <c r="N140" s="48">
        <f t="shared" si="11"/>
        <v>0</v>
      </c>
      <c r="O140" s="48">
        <f t="shared" si="12"/>
        <v>0</v>
      </c>
      <c r="P140" s="49">
        <f t="shared" si="13"/>
        <v>0</v>
      </c>
    </row>
    <row r="141" spans="1:16" x14ac:dyDescent="0.2">
      <c r="A141" s="38">
        <v>1</v>
      </c>
      <c r="B141" s="39"/>
      <c r="C141" s="47" t="s">
        <v>286</v>
      </c>
      <c r="D141" s="25" t="s">
        <v>287</v>
      </c>
      <c r="E141" s="70">
        <v>28</v>
      </c>
      <c r="F141" s="71"/>
      <c r="G141" s="68"/>
      <c r="H141" s="48">
        <f t="shared" si="7"/>
        <v>0</v>
      </c>
      <c r="I141" s="68"/>
      <c r="J141" s="68"/>
      <c r="K141" s="49">
        <f t="shared" si="8"/>
        <v>0</v>
      </c>
      <c r="L141" s="50">
        <f t="shared" si="9"/>
        <v>0</v>
      </c>
      <c r="M141" s="48">
        <f t="shared" si="10"/>
        <v>0</v>
      </c>
      <c r="N141" s="48">
        <f t="shared" si="11"/>
        <v>0</v>
      </c>
      <c r="O141" s="48">
        <f t="shared" si="12"/>
        <v>0</v>
      </c>
      <c r="P141" s="49">
        <f t="shared" si="13"/>
        <v>0</v>
      </c>
    </row>
    <row r="142" spans="1:16" ht="33.75" x14ac:dyDescent="0.2">
      <c r="A142" s="38">
        <v>2</v>
      </c>
      <c r="B142" s="39"/>
      <c r="C142" s="47" t="s">
        <v>338</v>
      </c>
      <c r="D142" s="25" t="s">
        <v>287</v>
      </c>
      <c r="E142" s="70">
        <v>56</v>
      </c>
      <c r="F142" s="71"/>
      <c r="G142" s="68"/>
      <c r="H142" s="48">
        <f t="shared" si="7"/>
        <v>0</v>
      </c>
      <c r="I142" s="68"/>
      <c r="J142" s="68"/>
      <c r="K142" s="49">
        <f t="shared" si="8"/>
        <v>0</v>
      </c>
      <c r="L142" s="50">
        <f t="shared" si="9"/>
        <v>0</v>
      </c>
      <c r="M142" s="48">
        <f t="shared" si="10"/>
        <v>0</v>
      </c>
      <c r="N142" s="48">
        <f t="shared" si="11"/>
        <v>0</v>
      </c>
      <c r="O142" s="48">
        <f t="shared" si="12"/>
        <v>0</v>
      </c>
      <c r="P142" s="49">
        <f t="shared" si="13"/>
        <v>0</v>
      </c>
    </row>
    <row r="143" spans="1:16" ht="33.75" x14ac:dyDescent="0.2">
      <c r="A143" s="38">
        <v>3</v>
      </c>
      <c r="B143" s="39"/>
      <c r="C143" s="47" t="s">
        <v>348</v>
      </c>
      <c r="D143" s="25" t="s">
        <v>287</v>
      </c>
      <c r="E143" s="70">
        <v>28</v>
      </c>
      <c r="F143" s="71"/>
      <c r="G143" s="68"/>
      <c r="H143" s="48">
        <f t="shared" ref="H143:H206" si="14">ROUND(F143*G143,2)</f>
        <v>0</v>
      </c>
      <c r="I143" s="68"/>
      <c r="J143" s="68"/>
      <c r="K143" s="49">
        <f t="shared" ref="K143:K206" si="15">SUM(H143:J143)</f>
        <v>0</v>
      </c>
      <c r="L143" s="50">
        <f t="shared" ref="L143:L206" si="16">ROUND(E143*F143,2)</f>
        <v>0</v>
      </c>
      <c r="M143" s="48">
        <f t="shared" ref="M143:M206" si="17">ROUND(H143*E143,2)</f>
        <v>0</v>
      </c>
      <c r="N143" s="48">
        <f t="shared" ref="N143:N206" si="18">ROUND(I143*E143,2)</f>
        <v>0</v>
      </c>
      <c r="O143" s="48">
        <f t="shared" ref="O143:O206" si="19">ROUND(J143*E143,2)</f>
        <v>0</v>
      </c>
      <c r="P143" s="49">
        <f t="shared" ref="P143:P206" si="20">SUM(M143:O143)</f>
        <v>0</v>
      </c>
    </row>
    <row r="144" spans="1:16" ht="22.5" x14ac:dyDescent="0.2">
      <c r="A144" s="38">
        <v>4</v>
      </c>
      <c r="B144" s="39"/>
      <c r="C144" s="47" t="s">
        <v>472</v>
      </c>
      <c r="D144" s="25" t="s">
        <v>287</v>
      </c>
      <c r="E144" s="70">
        <v>84</v>
      </c>
      <c r="F144" s="71"/>
      <c r="G144" s="68"/>
      <c r="H144" s="48">
        <f t="shared" si="14"/>
        <v>0</v>
      </c>
      <c r="I144" s="68"/>
      <c r="J144" s="68"/>
      <c r="K144" s="49">
        <f t="shared" si="15"/>
        <v>0</v>
      </c>
      <c r="L144" s="50">
        <f t="shared" si="16"/>
        <v>0</v>
      </c>
      <c r="M144" s="48">
        <f t="shared" si="17"/>
        <v>0</v>
      </c>
      <c r="N144" s="48">
        <f t="shared" si="18"/>
        <v>0</v>
      </c>
      <c r="O144" s="48">
        <f t="shared" si="19"/>
        <v>0</v>
      </c>
      <c r="P144" s="49">
        <f t="shared" si="20"/>
        <v>0</v>
      </c>
    </row>
    <row r="145" spans="1:16" ht="22.5" x14ac:dyDescent="0.2">
      <c r="A145" s="38">
        <v>5</v>
      </c>
      <c r="B145" s="39"/>
      <c r="C145" s="47" t="s">
        <v>473</v>
      </c>
      <c r="D145" s="25" t="s">
        <v>71</v>
      </c>
      <c r="E145" s="70">
        <v>84</v>
      </c>
      <c r="F145" s="71"/>
      <c r="G145" s="68"/>
      <c r="H145" s="48">
        <f t="shared" si="14"/>
        <v>0</v>
      </c>
      <c r="I145" s="68"/>
      <c r="J145" s="68"/>
      <c r="K145" s="49">
        <f t="shared" si="15"/>
        <v>0</v>
      </c>
      <c r="L145" s="50">
        <f t="shared" si="16"/>
        <v>0</v>
      </c>
      <c r="M145" s="48">
        <f t="shared" si="17"/>
        <v>0</v>
      </c>
      <c r="N145" s="48">
        <f t="shared" si="18"/>
        <v>0</v>
      </c>
      <c r="O145" s="48">
        <f t="shared" si="19"/>
        <v>0</v>
      </c>
      <c r="P145" s="49">
        <f t="shared" si="20"/>
        <v>0</v>
      </c>
    </row>
    <row r="146" spans="1:16" ht="22.5" x14ac:dyDescent="0.2">
      <c r="A146" s="38">
        <v>6</v>
      </c>
      <c r="B146" s="39"/>
      <c r="C146" s="47" t="s">
        <v>341</v>
      </c>
      <c r="D146" s="25" t="s">
        <v>68</v>
      </c>
      <c r="E146" s="70">
        <v>1680</v>
      </c>
      <c r="F146" s="71"/>
      <c r="G146" s="68"/>
      <c r="H146" s="48">
        <f t="shared" si="14"/>
        <v>0</v>
      </c>
      <c r="I146" s="68"/>
      <c r="J146" s="68"/>
      <c r="K146" s="49">
        <f t="shared" si="15"/>
        <v>0</v>
      </c>
      <c r="L146" s="50">
        <f t="shared" si="16"/>
        <v>0</v>
      </c>
      <c r="M146" s="48">
        <f t="shared" si="17"/>
        <v>0</v>
      </c>
      <c r="N146" s="48">
        <f t="shared" si="18"/>
        <v>0</v>
      </c>
      <c r="O146" s="48">
        <f t="shared" si="19"/>
        <v>0</v>
      </c>
      <c r="P146" s="49">
        <f t="shared" si="20"/>
        <v>0</v>
      </c>
    </row>
    <row r="147" spans="1:16" ht="22.5" x14ac:dyDescent="0.2">
      <c r="A147" s="38">
        <v>7</v>
      </c>
      <c r="B147" s="39"/>
      <c r="C147" s="47" t="s">
        <v>342</v>
      </c>
      <c r="D147" s="25" t="s">
        <v>71</v>
      </c>
      <c r="E147" s="70">
        <v>1456</v>
      </c>
      <c r="F147" s="71"/>
      <c r="G147" s="68"/>
      <c r="H147" s="48">
        <f t="shared" si="14"/>
        <v>0</v>
      </c>
      <c r="I147" s="68"/>
      <c r="J147" s="68"/>
      <c r="K147" s="49">
        <f t="shared" si="15"/>
        <v>0</v>
      </c>
      <c r="L147" s="50">
        <f t="shared" si="16"/>
        <v>0</v>
      </c>
      <c r="M147" s="48">
        <f t="shared" si="17"/>
        <v>0</v>
      </c>
      <c r="N147" s="48">
        <f t="shared" si="18"/>
        <v>0</v>
      </c>
      <c r="O147" s="48">
        <f t="shared" si="19"/>
        <v>0</v>
      </c>
      <c r="P147" s="49">
        <f t="shared" si="20"/>
        <v>0</v>
      </c>
    </row>
    <row r="148" spans="1:16" ht="22.5" x14ac:dyDescent="0.2">
      <c r="A148" s="38">
        <v>8</v>
      </c>
      <c r="B148" s="39"/>
      <c r="C148" s="47" t="s">
        <v>343</v>
      </c>
      <c r="D148" s="25" t="s">
        <v>71</v>
      </c>
      <c r="E148" s="70">
        <v>168</v>
      </c>
      <c r="F148" s="71"/>
      <c r="G148" s="68"/>
      <c r="H148" s="48">
        <f t="shared" si="14"/>
        <v>0</v>
      </c>
      <c r="I148" s="68"/>
      <c r="J148" s="68"/>
      <c r="K148" s="49">
        <f t="shared" si="15"/>
        <v>0</v>
      </c>
      <c r="L148" s="50">
        <f t="shared" si="16"/>
        <v>0</v>
      </c>
      <c r="M148" s="48">
        <f t="shared" si="17"/>
        <v>0</v>
      </c>
      <c r="N148" s="48">
        <f t="shared" si="18"/>
        <v>0</v>
      </c>
      <c r="O148" s="48">
        <f t="shared" si="19"/>
        <v>0</v>
      </c>
      <c r="P148" s="49">
        <f t="shared" si="20"/>
        <v>0</v>
      </c>
    </row>
    <row r="149" spans="1:16" ht="22.5" x14ac:dyDescent="0.2">
      <c r="A149" s="38">
        <v>9</v>
      </c>
      <c r="B149" s="39"/>
      <c r="C149" s="47" t="s">
        <v>344</v>
      </c>
      <c r="D149" s="25" t="s">
        <v>71</v>
      </c>
      <c r="E149" s="70">
        <v>56</v>
      </c>
      <c r="F149" s="71"/>
      <c r="G149" s="68"/>
      <c r="H149" s="48">
        <f t="shared" si="14"/>
        <v>0</v>
      </c>
      <c r="I149" s="68"/>
      <c r="J149" s="68"/>
      <c r="K149" s="49">
        <f t="shared" si="15"/>
        <v>0</v>
      </c>
      <c r="L149" s="50">
        <f t="shared" si="16"/>
        <v>0</v>
      </c>
      <c r="M149" s="48">
        <f t="shared" si="17"/>
        <v>0</v>
      </c>
      <c r="N149" s="48">
        <f t="shared" si="18"/>
        <v>0</v>
      </c>
      <c r="O149" s="48">
        <f t="shared" si="19"/>
        <v>0</v>
      </c>
      <c r="P149" s="49">
        <f t="shared" si="20"/>
        <v>0</v>
      </c>
    </row>
    <row r="150" spans="1:16" ht="33.75" x14ac:dyDescent="0.2">
      <c r="A150" s="38">
        <v>10</v>
      </c>
      <c r="B150" s="39"/>
      <c r="C150" s="47" t="s">
        <v>345</v>
      </c>
      <c r="D150" s="25" t="s">
        <v>71</v>
      </c>
      <c r="E150" s="70">
        <v>280</v>
      </c>
      <c r="F150" s="71"/>
      <c r="G150" s="68"/>
      <c r="H150" s="48">
        <f t="shared" si="14"/>
        <v>0</v>
      </c>
      <c r="I150" s="68"/>
      <c r="J150" s="68"/>
      <c r="K150" s="49">
        <f t="shared" si="15"/>
        <v>0</v>
      </c>
      <c r="L150" s="50">
        <f t="shared" si="16"/>
        <v>0</v>
      </c>
      <c r="M150" s="48">
        <f t="shared" si="17"/>
        <v>0</v>
      </c>
      <c r="N150" s="48">
        <f t="shared" si="18"/>
        <v>0</v>
      </c>
      <c r="O150" s="48">
        <f t="shared" si="19"/>
        <v>0</v>
      </c>
      <c r="P150" s="49">
        <f t="shared" si="20"/>
        <v>0</v>
      </c>
    </row>
    <row r="151" spans="1:16" ht="22.5" x14ac:dyDescent="0.2">
      <c r="A151" s="38">
        <v>11</v>
      </c>
      <c r="B151" s="39"/>
      <c r="C151" s="47" t="s">
        <v>320</v>
      </c>
      <c r="D151" s="25" t="s">
        <v>83</v>
      </c>
      <c r="E151" s="70">
        <v>14</v>
      </c>
      <c r="F151" s="71"/>
      <c r="G151" s="68"/>
      <c r="H151" s="48">
        <f t="shared" si="14"/>
        <v>0</v>
      </c>
      <c r="I151" s="68"/>
      <c r="J151" s="68"/>
      <c r="K151" s="49">
        <f t="shared" si="15"/>
        <v>0</v>
      </c>
      <c r="L151" s="50">
        <f t="shared" si="16"/>
        <v>0</v>
      </c>
      <c r="M151" s="48">
        <f t="shared" si="17"/>
        <v>0</v>
      </c>
      <c r="N151" s="48">
        <f t="shared" si="18"/>
        <v>0</v>
      </c>
      <c r="O151" s="48">
        <f t="shared" si="19"/>
        <v>0</v>
      </c>
      <c r="P151" s="49">
        <f t="shared" si="20"/>
        <v>0</v>
      </c>
    </row>
    <row r="152" spans="1:16" ht="22.5" x14ac:dyDescent="0.2">
      <c r="A152" s="38">
        <v>12</v>
      </c>
      <c r="B152" s="39"/>
      <c r="C152" s="47" t="s">
        <v>321</v>
      </c>
      <c r="D152" s="25" t="s">
        <v>287</v>
      </c>
      <c r="E152" s="70">
        <v>28</v>
      </c>
      <c r="F152" s="71"/>
      <c r="G152" s="68"/>
      <c r="H152" s="48">
        <f t="shared" si="14"/>
        <v>0</v>
      </c>
      <c r="I152" s="68"/>
      <c r="J152" s="68"/>
      <c r="K152" s="49">
        <f t="shared" si="15"/>
        <v>0</v>
      </c>
      <c r="L152" s="50">
        <f t="shared" si="16"/>
        <v>0</v>
      </c>
      <c r="M152" s="48">
        <f t="shared" si="17"/>
        <v>0</v>
      </c>
      <c r="N152" s="48">
        <f t="shared" si="18"/>
        <v>0</v>
      </c>
      <c r="O152" s="48">
        <f t="shared" si="19"/>
        <v>0</v>
      </c>
      <c r="P152" s="49">
        <f t="shared" si="20"/>
        <v>0</v>
      </c>
    </row>
    <row r="153" spans="1:16" ht="22.5" x14ac:dyDescent="0.2">
      <c r="A153" s="38">
        <v>13</v>
      </c>
      <c r="B153" s="39"/>
      <c r="C153" s="47" t="s">
        <v>328</v>
      </c>
      <c r="D153" s="25" t="s">
        <v>68</v>
      </c>
      <c r="E153" s="70">
        <v>112</v>
      </c>
      <c r="F153" s="71"/>
      <c r="G153" s="68"/>
      <c r="H153" s="48">
        <f t="shared" si="14"/>
        <v>0</v>
      </c>
      <c r="I153" s="68"/>
      <c r="J153" s="68"/>
      <c r="K153" s="49">
        <f t="shared" si="15"/>
        <v>0</v>
      </c>
      <c r="L153" s="50">
        <f t="shared" si="16"/>
        <v>0</v>
      </c>
      <c r="M153" s="48">
        <f t="shared" si="17"/>
        <v>0</v>
      </c>
      <c r="N153" s="48">
        <f t="shared" si="18"/>
        <v>0</v>
      </c>
      <c r="O153" s="48">
        <f t="shared" si="19"/>
        <v>0</v>
      </c>
      <c r="P153" s="49">
        <f t="shared" si="20"/>
        <v>0</v>
      </c>
    </row>
    <row r="154" spans="1:16" x14ac:dyDescent="0.2">
      <c r="A154" s="38">
        <v>14</v>
      </c>
      <c r="B154" s="39"/>
      <c r="C154" s="47" t="s">
        <v>322</v>
      </c>
      <c r="D154" s="25" t="s">
        <v>287</v>
      </c>
      <c r="E154" s="70">
        <v>28</v>
      </c>
      <c r="F154" s="71"/>
      <c r="G154" s="68"/>
      <c r="H154" s="48">
        <f t="shared" si="14"/>
        <v>0</v>
      </c>
      <c r="I154" s="68"/>
      <c r="J154" s="68"/>
      <c r="K154" s="49">
        <f t="shared" si="15"/>
        <v>0</v>
      </c>
      <c r="L154" s="50">
        <f t="shared" si="16"/>
        <v>0</v>
      </c>
      <c r="M154" s="48">
        <f t="shared" si="17"/>
        <v>0</v>
      </c>
      <c r="N154" s="48">
        <f t="shared" si="18"/>
        <v>0</v>
      </c>
      <c r="O154" s="48">
        <f t="shared" si="19"/>
        <v>0</v>
      </c>
      <c r="P154" s="49">
        <f t="shared" si="20"/>
        <v>0</v>
      </c>
    </row>
    <row r="155" spans="1:16" ht="22.5" x14ac:dyDescent="0.2">
      <c r="A155" s="38">
        <v>15</v>
      </c>
      <c r="B155" s="39"/>
      <c r="C155" s="47" t="s">
        <v>323</v>
      </c>
      <c r="D155" s="25" t="s">
        <v>287</v>
      </c>
      <c r="E155" s="70">
        <v>28</v>
      </c>
      <c r="F155" s="71"/>
      <c r="G155" s="68"/>
      <c r="H155" s="48">
        <f t="shared" si="14"/>
        <v>0</v>
      </c>
      <c r="I155" s="68"/>
      <c r="J155" s="68"/>
      <c r="K155" s="49">
        <f t="shared" si="15"/>
        <v>0</v>
      </c>
      <c r="L155" s="50">
        <f t="shared" si="16"/>
        <v>0</v>
      </c>
      <c r="M155" s="48">
        <f t="shared" si="17"/>
        <v>0</v>
      </c>
      <c r="N155" s="48">
        <f t="shared" si="18"/>
        <v>0</v>
      </c>
      <c r="O155" s="48">
        <f t="shared" si="19"/>
        <v>0</v>
      </c>
      <c r="P155" s="49">
        <f t="shared" si="20"/>
        <v>0</v>
      </c>
    </row>
    <row r="156" spans="1:16" x14ac:dyDescent="0.2">
      <c r="A156" s="38"/>
      <c r="B156" s="39"/>
      <c r="C156" s="47" t="s">
        <v>352</v>
      </c>
      <c r="D156" s="25"/>
      <c r="E156" s="70"/>
      <c r="F156" s="71"/>
      <c r="G156" s="68"/>
      <c r="H156" s="48">
        <f t="shared" si="14"/>
        <v>0</v>
      </c>
      <c r="I156" s="68"/>
      <c r="J156" s="68"/>
      <c r="K156" s="49">
        <f t="shared" si="15"/>
        <v>0</v>
      </c>
      <c r="L156" s="50">
        <f t="shared" si="16"/>
        <v>0</v>
      </c>
      <c r="M156" s="48">
        <f t="shared" si="17"/>
        <v>0</v>
      </c>
      <c r="N156" s="48">
        <f t="shared" si="18"/>
        <v>0</v>
      </c>
      <c r="O156" s="48">
        <f t="shared" si="19"/>
        <v>0</v>
      </c>
      <c r="P156" s="49">
        <f t="shared" si="20"/>
        <v>0</v>
      </c>
    </row>
    <row r="157" spans="1:16" x14ac:dyDescent="0.2">
      <c r="A157" s="38"/>
      <c r="B157" s="39"/>
      <c r="C157" s="47" t="s">
        <v>347</v>
      </c>
      <c r="D157" s="25"/>
      <c r="E157" s="70"/>
      <c r="F157" s="71"/>
      <c r="G157" s="68"/>
      <c r="H157" s="48">
        <f t="shared" si="14"/>
        <v>0</v>
      </c>
      <c r="I157" s="68"/>
      <c r="J157" s="68"/>
      <c r="K157" s="49">
        <f t="shared" si="15"/>
        <v>0</v>
      </c>
      <c r="L157" s="50">
        <f t="shared" si="16"/>
        <v>0</v>
      </c>
      <c r="M157" s="48">
        <f t="shared" si="17"/>
        <v>0</v>
      </c>
      <c r="N157" s="48">
        <f t="shared" si="18"/>
        <v>0</v>
      </c>
      <c r="O157" s="48">
        <f t="shared" si="19"/>
        <v>0</v>
      </c>
      <c r="P157" s="49">
        <f t="shared" si="20"/>
        <v>0</v>
      </c>
    </row>
    <row r="158" spans="1:16" x14ac:dyDescent="0.2">
      <c r="A158" s="38">
        <v>1</v>
      </c>
      <c r="B158" s="39"/>
      <c r="C158" s="47" t="s">
        <v>286</v>
      </c>
      <c r="D158" s="25" t="s">
        <v>287</v>
      </c>
      <c r="E158" s="70">
        <v>4</v>
      </c>
      <c r="F158" s="71"/>
      <c r="G158" s="68"/>
      <c r="H158" s="48">
        <f t="shared" si="14"/>
        <v>0</v>
      </c>
      <c r="I158" s="68"/>
      <c r="J158" s="68"/>
      <c r="K158" s="49">
        <f t="shared" si="15"/>
        <v>0</v>
      </c>
      <c r="L158" s="50">
        <f t="shared" si="16"/>
        <v>0</v>
      </c>
      <c r="M158" s="48">
        <f t="shared" si="17"/>
        <v>0</v>
      </c>
      <c r="N158" s="48">
        <f t="shared" si="18"/>
        <v>0</v>
      </c>
      <c r="O158" s="48">
        <f t="shared" si="19"/>
        <v>0</v>
      </c>
      <c r="P158" s="49">
        <f t="shared" si="20"/>
        <v>0</v>
      </c>
    </row>
    <row r="159" spans="1:16" ht="33.75" x14ac:dyDescent="0.2">
      <c r="A159" s="38">
        <v>2</v>
      </c>
      <c r="B159" s="39"/>
      <c r="C159" s="47" t="s">
        <v>348</v>
      </c>
      <c r="D159" s="25" t="s">
        <v>287</v>
      </c>
      <c r="E159" s="70">
        <v>4</v>
      </c>
      <c r="F159" s="71"/>
      <c r="G159" s="68"/>
      <c r="H159" s="48">
        <f t="shared" si="14"/>
        <v>0</v>
      </c>
      <c r="I159" s="68"/>
      <c r="J159" s="68"/>
      <c r="K159" s="49">
        <f t="shared" si="15"/>
        <v>0</v>
      </c>
      <c r="L159" s="50">
        <f t="shared" si="16"/>
        <v>0</v>
      </c>
      <c r="M159" s="48">
        <f t="shared" si="17"/>
        <v>0</v>
      </c>
      <c r="N159" s="48">
        <f t="shared" si="18"/>
        <v>0</v>
      </c>
      <c r="O159" s="48">
        <f t="shared" si="19"/>
        <v>0</v>
      </c>
      <c r="P159" s="49">
        <f t="shared" si="20"/>
        <v>0</v>
      </c>
    </row>
    <row r="160" spans="1:16" ht="33.75" x14ac:dyDescent="0.2">
      <c r="A160" s="38">
        <v>3</v>
      </c>
      <c r="B160" s="39"/>
      <c r="C160" s="47" t="s">
        <v>338</v>
      </c>
      <c r="D160" s="25" t="s">
        <v>287</v>
      </c>
      <c r="E160" s="70">
        <v>4</v>
      </c>
      <c r="F160" s="71"/>
      <c r="G160" s="68"/>
      <c r="H160" s="48">
        <f t="shared" si="14"/>
        <v>0</v>
      </c>
      <c r="I160" s="68"/>
      <c r="J160" s="68"/>
      <c r="K160" s="49">
        <f t="shared" si="15"/>
        <v>0</v>
      </c>
      <c r="L160" s="50">
        <f t="shared" si="16"/>
        <v>0</v>
      </c>
      <c r="M160" s="48">
        <f t="shared" si="17"/>
        <v>0</v>
      </c>
      <c r="N160" s="48">
        <f t="shared" si="18"/>
        <v>0</v>
      </c>
      <c r="O160" s="48">
        <f t="shared" si="19"/>
        <v>0</v>
      </c>
      <c r="P160" s="49">
        <f t="shared" si="20"/>
        <v>0</v>
      </c>
    </row>
    <row r="161" spans="1:16" ht="22.5" x14ac:dyDescent="0.2">
      <c r="A161" s="38">
        <v>4</v>
      </c>
      <c r="B161" s="39"/>
      <c r="C161" s="47" t="s">
        <v>472</v>
      </c>
      <c r="D161" s="25" t="s">
        <v>287</v>
      </c>
      <c r="E161" s="70">
        <v>8</v>
      </c>
      <c r="F161" s="71"/>
      <c r="G161" s="68"/>
      <c r="H161" s="48">
        <f t="shared" si="14"/>
        <v>0</v>
      </c>
      <c r="I161" s="68"/>
      <c r="J161" s="68"/>
      <c r="K161" s="49">
        <f t="shared" si="15"/>
        <v>0</v>
      </c>
      <c r="L161" s="50">
        <f t="shared" si="16"/>
        <v>0</v>
      </c>
      <c r="M161" s="48">
        <f t="shared" si="17"/>
        <v>0</v>
      </c>
      <c r="N161" s="48">
        <f t="shared" si="18"/>
        <v>0</v>
      </c>
      <c r="O161" s="48">
        <f t="shared" si="19"/>
        <v>0</v>
      </c>
      <c r="P161" s="49">
        <f t="shared" si="20"/>
        <v>0</v>
      </c>
    </row>
    <row r="162" spans="1:16" ht="22.5" x14ac:dyDescent="0.2">
      <c r="A162" s="38">
        <v>5</v>
      </c>
      <c r="B162" s="39"/>
      <c r="C162" s="47" t="s">
        <v>473</v>
      </c>
      <c r="D162" s="25" t="s">
        <v>71</v>
      </c>
      <c r="E162" s="70">
        <v>8</v>
      </c>
      <c r="F162" s="71"/>
      <c r="G162" s="68"/>
      <c r="H162" s="48">
        <f t="shared" si="14"/>
        <v>0</v>
      </c>
      <c r="I162" s="68"/>
      <c r="J162" s="68"/>
      <c r="K162" s="49">
        <f t="shared" si="15"/>
        <v>0</v>
      </c>
      <c r="L162" s="50">
        <f t="shared" si="16"/>
        <v>0</v>
      </c>
      <c r="M162" s="48">
        <f t="shared" si="17"/>
        <v>0</v>
      </c>
      <c r="N162" s="48">
        <f t="shared" si="18"/>
        <v>0</v>
      </c>
      <c r="O162" s="48">
        <f t="shared" si="19"/>
        <v>0</v>
      </c>
      <c r="P162" s="49">
        <f t="shared" si="20"/>
        <v>0</v>
      </c>
    </row>
    <row r="163" spans="1:16" ht="22.5" x14ac:dyDescent="0.2">
      <c r="A163" s="38">
        <v>6</v>
      </c>
      <c r="B163" s="39"/>
      <c r="C163" s="47" t="s">
        <v>341</v>
      </c>
      <c r="D163" s="25" t="s">
        <v>68</v>
      </c>
      <c r="E163" s="70">
        <v>80</v>
      </c>
      <c r="F163" s="71"/>
      <c r="G163" s="68"/>
      <c r="H163" s="48">
        <f t="shared" si="14"/>
        <v>0</v>
      </c>
      <c r="I163" s="68"/>
      <c r="J163" s="68"/>
      <c r="K163" s="49">
        <f t="shared" si="15"/>
        <v>0</v>
      </c>
      <c r="L163" s="50">
        <f t="shared" si="16"/>
        <v>0</v>
      </c>
      <c r="M163" s="48">
        <f t="shared" si="17"/>
        <v>0</v>
      </c>
      <c r="N163" s="48">
        <f t="shared" si="18"/>
        <v>0</v>
      </c>
      <c r="O163" s="48">
        <f t="shared" si="19"/>
        <v>0</v>
      </c>
      <c r="P163" s="49">
        <f t="shared" si="20"/>
        <v>0</v>
      </c>
    </row>
    <row r="164" spans="1:16" ht="22.5" x14ac:dyDescent="0.2">
      <c r="A164" s="38">
        <v>7</v>
      </c>
      <c r="B164" s="39"/>
      <c r="C164" s="47" t="s">
        <v>342</v>
      </c>
      <c r="D164" s="25" t="s">
        <v>71</v>
      </c>
      <c r="E164" s="70">
        <v>32</v>
      </c>
      <c r="F164" s="71"/>
      <c r="G164" s="68"/>
      <c r="H164" s="48">
        <f t="shared" si="14"/>
        <v>0</v>
      </c>
      <c r="I164" s="68"/>
      <c r="J164" s="68"/>
      <c r="K164" s="49">
        <f t="shared" si="15"/>
        <v>0</v>
      </c>
      <c r="L164" s="50">
        <f t="shared" si="16"/>
        <v>0</v>
      </c>
      <c r="M164" s="48">
        <f t="shared" si="17"/>
        <v>0</v>
      </c>
      <c r="N164" s="48">
        <f t="shared" si="18"/>
        <v>0</v>
      </c>
      <c r="O164" s="48">
        <f t="shared" si="19"/>
        <v>0</v>
      </c>
      <c r="P164" s="49">
        <f t="shared" si="20"/>
        <v>0</v>
      </c>
    </row>
    <row r="165" spans="1:16" ht="22.5" x14ac:dyDescent="0.2">
      <c r="A165" s="38">
        <v>8</v>
      </c>
      <c r="B165" s="39"/>
      <c r="C165" s="47" t="s">
        <v>343</v>
      </c>
      <c r="D165" s="25" t="s">
        <v>71</v>
      </c>
      <c r="E165" s="70">
        <v>8</v>
      </c>
      <c r="F165" s="71"/>
      <c r="G165" s="68"/>
      <c r="H165" s="48">
        <f t="shared" si="14"/>
        <v>0</v>
      </c>
      <c r="I165" s="68"/>
      <c r="J165" s="68"/>
      <c r="K165" s="49">
        <f t="shared" si="15"/>
        <v>0</v>
      </c>
      <c r="L165" s="50">
        <f t="shared" si="16"/>
        <v>0</v>
      </c>
      <c r="M165" s="48">
        <f t="shared" si="17"/>
        <v>0</v>
      </c>
      <c r="N165" s="48">
        <f t="shared" si="18"/>
        <v>0</v>
      </c>
      <c r="O165" s="48">
        <f t="shared" si="19"/>
        <v>0</v>
      </c>
      <c r="P165" s="49">
        <f t="shared" si="20"/>
        <v>0</v>
      </c>
    </row>
    <row r="166" spans="1:16" ht="22.5" x14ac:dyDescent="0.2">
      <c r="A166" s="38">
        <v>9</v>
      </c>
      <c r="B166" s="39"/>
      <c r="C166" s="47" t="s">
        <v>344</v>
      </c>
      <c r="D166" s="25" t="s">
        <v>71</v>
      </c>
      <c r="E166" s="70">
        <v>8</v>
      </c>
      <c r="F166" s="71"/>
      <c r="G166" s="68"/>
      <c r="H166" s="48">
        <f t="shared" si="14"/>
        <v>0</v>
      </c>
      <c r="I166" s="68"/>
      <c r="J166" s="68"/>
      <c r="K166" s="49">
        <f t="shared" si="15"/>
        <v>0</v>
      </c>
      <c r="L166" s="50">
        <f t="shared" si="16"/>
        <v>0</v>
      </c>
      <c r="M166" s="48">
        <f t="shared" si="17"/>
        <v>0</v>
      </c>
      <c r="N166" s="48">
        <f t="shared" si="18"/>
        <v>0</v>
      </c>
      <c r="O166" s="48">
        <f t="shared" si="19"/>
        <v>0</v>
      </c>
      <c r="P166" s="49">
        <f t="shared" si="20"/>
        <v>0</v>
      </c>
    </row>
    <row r="167" spans="1:16" ht="33.75" x14ac:dyDescent="0.2">
      <c r="A167" s="38">
        <v>10</v>
      </c>
      <c r="B167" s="39"/>
      <c r="C167" s="47" t="s">
        <v>345</v>
      </c>
      <c r="D167" s="25" t="s">
        <v>71</v>
      </c>
      <c r="E167" s="70">
        <v>8</v>
      </c>
      <c r="F167" s="71"/>
      <c r="G167" s="68"/>
      <c r="H167" s="48">
        <f t="shared" si="14"/>
        <v>0</v>
      </c>
      <c r="I167" s="68"/>
      <c r="J167" s="68"/>
      <c r="K167" s="49">
        <f t="shared" si="15"/>
        <v>0</v>
      </c>
      <c r="L167" s="50">
        <f t="shared" si="16"/>
        <v>0</v>
      </c>
      <c r="M167" s="48">
        <f t="shared" si="17"/>
        <v>0</v>
      </c>
      <c r="N167" s="48">
        <f t="shared" si="18"/>
        <v>0</v>
      </c>
      <c r="O167" s="48">
        <f t="shared" si="19"/>
        <v>0</v>
      </c>
      <c r="P167" s="49">
        <f t="shared" si="20"/>
        <v>0</v>
      </c>
    </row>
    <row r="168" spans="1:16" ht="22.5" x14ac:dyDescent="0.2">
      <c r="A168" s="38">
        <v>11</v>
      </c>
      <c r="B168" s="39"/>
      <c r="C168" s="47" t="s">
        <v>320</v>
      </c>
      <c r="D168" s="25" t="s">
        <v>83</v>
      </c>
      <c r="E168" s="70">
        <v>1.2</v>
      </c>
      <c r="F168" s="71"/>
      <c r="G168" s="68"/>
      <c r="H168" s="48">
        <f t="shared" si="14"/>
        <v>0</v>
      </c>
      <c r="I168" s="68"/>
      <c r="J168" s="68"/>
      <c r="K168" s="49">
        <f t="shared" si="15"/>
        <v>0</v>
      </c>
      <c r="L168" s="50">
        <f t="shared" si="16"/>
        <v>0</v>
      </c>
      <c r="M168" s="48">
        <f t="shared" si="17"/>
        <v>0</v>
      </c>
      <c r="N168" s="48">
        <f t="shared" si="18"/>
        <v>0</v>
      </c>
      <c r="O168" s="48">
        <f t="shared" si="19"/>
        <v>0</v>
      </c>
      <c r="P168" s="49">
        <f t="shared" si="20"/>
        <v>0</v>
      </c>
    </row>
    <row r="169" spans="1:16" ht="22.5" x14ac:dyDescent="0.2">
      <c r="A169" s="38">
        <v>12</v>
      </c>
      <c r="B169" s="39"/>
      <c r="C169" s="47" t="s">
        <v>321</v>
      </c>
      <c r="D169" s="25" t="s">
        <v>287</v>
      </c>
      <c r="E169" s="70">
        <v>4</v>
      </c>
      <c r="F169" s="71"/>
      <c r="G169" s="68"/>
      <c r="H169" s="48">
        <f t="shared" si="14"/>
        <v>0</v>
      </c>
      <c r="I169" s="68"/>
      <c r="J169" s="68"/>
      <c r="K169" s="49">
        <f t="shared" si="15"/>
        <v>0</v>
      </c>
      <c r="L169" s="50">
        <f t="shared" si="16"/>
        <v>0</v>
      </c>
      <c r="M169" s="48">
        <f t="shared" si="17"/>
        <v>0</v>
      </c>
      <c r="N169" s="48">
        <f t="shared" si="18"/>
        <v>0</v>
      </c>
      <c r="O169" s="48">
        <f t="shared" si="19"/>
        <v>0</v>
      </c>
      <c r="P169" s="49">
        <f t="shared" si="20"/>
        <v>0</v>
      </c>
    </row>
    <row r="170" spans="1:16" x14ac:dyDescent="0.2">
      <c r="A170" s="38">
        <v>13</v>
      </c>
      <c r="B170" s="39"/>
      <c r="C170" s="47" t="s">
        <v>322</v>
      </c>
      <c r="D170" s="25" t="s">
        <v>287</v>
      </c>
      <c r="E170" s="70">
        <v>4</v>
      </c>
      <c r="F170" s="71"/>
      <c r="G170" s="68"/>
      <c r="H170" s="48">
        <f t="shared" si="14"/>
        <v>0</v>
      </c>
      <c r="I170" s="68"/>
      <c r="J170" s="68"/>
      <c r="K170" s="49">
        <f t="shared" si="15"/>
        <v>0</v>
      </c>
      <c r="L170" s="50">
        <f t="shared" si="16"/>
        <v>0</v>
      </c>
      <c r="M170" s="48">
        <f t="shared" si="17"/>
        <v>0</v>
      </c>
      <c r="N170" s="48">
        <f t="shared" si="18"/>
        <v>0</v>
      </c>
      <c r="O170" s="48">
        <f t="shared" si="19"/>
        <v>0</v>
      </c>
      <c r="P170" s="49">
        <f t="shared" si="20"/>
        <v>0</v>
      </c>
    </row>
    <row r="171" spans="1:16" ht="22.5" x14ac:dyDescent="0.2">
      <c r="A171" s="38">
        <v>14</v>
      </c>
      <c r="B171" s="39"/>
      <c r="C171" s="47" t="s">
        <v>323</v>
      </c>
      <c r="D171" s="25" t="s">
        <v>287</v>
      </c>
      <c r="E171" s="70">
        <v>4</v>
      </c>
      <c r="F171" s="71"/>
      <c r="G171" s="68"/>
      <c r="H171" s="48">
        <f t="shared" si="14"/>
        <v>0</v>
      </c>
      <c r="I171" s="68"/>
      <c r="J171" s="68"/>
      <c r="K171" s="49">
        <f t="shared" si="15"/>
        <v>0</v>
      </c>
      <c r="L171" s="50">
        <f t="shared" si="16"/>
        <v>0</v>
      </c>
      <c r="M171" s="48">
        <f t="shared" si="17"/>
        <v>0</v>
      </c>
      <c r="N171" s="48">
        <f t="shared" si="18"/>
        <v>0</v>
      </c>
      <c r="O171" s="48">
        <f t="shared" si="19"/>
        <v>0</v>
      </c>
      <c r="P171" s="49">
        <f t="shared" si="20"/>
        <v>0</v>
      </c>
    </row>
    <row r="172" spans="1:16" ht="22.5" x14ac:dyDescent="0.2">
      <c r="A172" s="38"/>
      <c r="B172" s="39"/>
      <c r="C172" s="47" t="s">
        <v>353</v>
      </c>
      <c r="D172" s="25"/>
      <c r="E172" s="70"/>
      <c r="F172" s="71"/>
      <c r="G172" s="68"/>
      <c r="H172" s="48">
        <f t="shared" si="14"/>
        <v>0</v>
      </c>
      <c r="I172" s="68"/>
      <c r="J172" s="68"/>
      <c r="K172" s="49">
        <f t="shared" si="15"/>
        <v>0</v>
      </c>
      <c r="L172" s="50">
        <f t="shared" si="16"/>
        <v>0</v>
      </c>
      <c r="M172" s="48">
        <f t="shared" si="17"/>
        <v>0</v>
      </c>
      <c r="N172" s="48">
        <f t="shared" si="18"/>
        <v>0</v>
      </c>
      <c r="O172" s="48">
        <f t="shared" si="19"/>
        <v>0</v>
      </c>
      <c r="P172" s="49">
        <f t="shared" si="20"/>
        <v>0</v>
      </c>
    </row>
    <row r="173" spans="1:16" x14ac:dyDescent="0.2">
      <c r="A173" s="38"/>
      <c r="B173" s="39"/>
      <c r="C173" s="47" t="s">
        <v>354</v>
      </c>
      <c r="D173" s="25"/>
      <c r="E173" s="70"/>
      <c r="F173" s="71"/>
      <c r="G173" s="68"/>
      <c r="H173" s="48">
        <f t="shared" si="14"/>
        <v>0</v>
      </c>
      <c r="I173" s="68"/>
      <c r="J173" s="68"/>
      <c r="K173" s="49">
        <f t="shared" si="15"/>
        <v>0</v>
      </c>
      <c r="L173" s="50">
        <f t="shared" si="16"/>
        <v>0</v>
      </c>
      <c r="M173" s="48">
        <f t="shared" si="17"/>
        <v>0</v>
      </c>
      <c r="N173" s="48">
        <f t="shared" si="18"/>
        <v>0</v>
      </c>
      <c r="O173" s="48">
        <f t="shared" si="19"/>
        <v>0</v>
      </c>
      <c r="P173" s="49">
        <f t="shared" si="20"/>
        <v>0</v>
      </c>
    </row>
    <row r="174" spans="1:16" x14ac:dyDescent="0.2">
      <c r="A174" s="38">
        <v>1</v>
      </c>
      <c r="B174" s="39"/>
      <c r="C174" s="47" t="s">
        <v>286</v>
      </c>
      <c r="D174" s="25" t="s">
        <v>287</v>
      </c>
      <c r="E174" s="70">
        <v>12</v>
      </c>
      <c r="F174" s="71"/>
      <c r="G174" s="68"/>
      <c r="H174" s="48">
        <f t="shared" si="14"/>
        <v>0</v>
      </c>
      <c r="I174" s="68"/>
      <c r="J174" s="68"/>
      <c r="K174" s="49">
        <f t="shared" si="15"/>
        <v>0</v>
      </c>
      <c r="L174" s="50">
        <f t="shared" si="16"/>
        <v>0</v>
      </c>
      <c r="M174" s="48">
        <f t="shared" si="17"/>
        <v>0</v>
      </c>
      <c r="N174" s="48">
        <f t="shared" si="18"/>
        <v>0</v>
      </c>
      <c r="O174" s="48">
        <f t="shared" si="19"/>
        <v>0</v>
      </c>
      <c r="P174" s="49">
        <f t="shared" si="20"/>
        <v>0</v>
      </c>
    </row>
    <row r="175" spans="1:16" ht="33.75" x14ac:dyDescent="0.2">
      <c r="A175" s="38">
        <v>2</v>
      </c>
      <c r="B175" s="39"/>
      <c r="C175" s="47" t="s">
        <v>338</v>
      </c>
      <c r="D175" s="25" t="s">
        <v>287</v>
      </c>
      <c r="E175" s="70">
        <v>36</v>
      </c>
      <c r="F175" s="71"/>
      <c r="G175" s="68"/>
      <c r="H175" s="48">
        <f t="shared" si="14"/>
        <v>0</v>
      </c>
      <c r="I175" s="68"/>
      <c r="J175" s="68"/>
      <c r="K175" s="49">
        <f t="shared" si="15"/>
        <v>0</v>
      </c>
      <c r="L175" s="50">
        <f t="shared" si="16"/>
        <v>0</v>
      </c>
      <c r="M175" s="48">
        <f t="shared" si="17"/>
        <v>0</v>
      </c>
      <c r="N175" s="48">
        <f t="shared" si="18"/>
        <v>0</v>
      </c>
      <c r="O175" s="48">
        <f t="shared" si="19"/>
        <v>0</v>
      </c>
      <c r="P175" s="49">
        <f t="shared" si="20"/>
        <v>0</v>
      </c>
    </row>
    <row r="176" spans="1:16" ht="22.5" x14ac:dyDescent="0.2">
      <c r="A176" s="38">
        <v>3</v>
      </c>
      <c r="B176" s="39"/>
      <c r="C176" s="47" t="s">
        <v>472</v>
      </c>
      <c r="D176" s="25" t="s">
        <v>287</v>
      </c>
      <c r="E176" s="70">
        <v>36</v>
      </c>
      <c r="F176" s="71"/>
      <c r="G176" s="68"/>
      <c r="H176" s="48">
        <f t="shared" si="14"/>
        <v>0</v>
      </c>
      <c r="I176" s="68"/>
      <c r="J176" s="68"/>
      <c r="K176" s="49">
        <f t="shared" si="15"/>
        <v>0</v>
      </c>
      <c r="L176" s="50">
        <f t="shared" si="16"/>
        <v>0</v>
      </c>
      <c r="M176" s="48">
        <f t="shared" si="17"/>
        <v>0</v>
      </c>
      <c r="N176" s="48">
        <f t="shared" si="18"/>
        <v>0</v>
      </c>
      <c r="O176" s="48">
        <f t="shared" si="19"/>
        <v>0</v>
      </c>
      <c r="P176" s="49">
        <f t="shared" si="20"/>
        <v>0</v>
      </c>
    </row>
    <row r="177" spans="1:16" ht="22.5" x14ac:dyDescent="0.2">
      <c r="A177" s="38">
        <v>4</v>
      </c>
      <c r="B177" s="39"/>
      <c r="C177" s="47" t="s">
        <v>473</v>
      </c>
      <c r="D177" s="25" t="s">
        <v>71</v>
      </c>
      <c r="E177" s="70">
        <v>36</v>
      </c>
      <c r="F177" s="71"/>
      <c r="G177" s="68"/>
      <c r="H177" s="48">
        <f t="shared" si="14"/>
        <v>0</v>
      </c>
      <c r="I177" s="68"/>
      <c r="J177" s="68"/>
      <c r="K177" s="49">
        <f t="shared" si="15"/>
        <v>0</v>
      </c>
      <c r="L177" s="50">
        <f t="shared" si="16"/>
        <v>0</v>
      </c>
      <c r="M177" s="48">
        <f t="shared" si="17"/>
        <v>0</v>
      </c>
      <c r="N177" s="48">
        <f t="shared" si="18"/>
        <v>0</v>
      </c>
      <c r="O177" s="48">
        <f t="shared" si="19"/>
        <v>0</v>
      </c>
      <c r="P177" s="49">
        <f t="shared" si="20"/>
        <v>0</v>
      </c>
    </row>
    <row r="178" spans="1:16" ht="22.5" x14ac:dyDescent="0.2">
      <c r="A178" s="38">
        <v>5</v>
      </c>
      <c r="B178" s="39"/>
      <c r="C178" s="47" t="s">
        <v>341</v>
      </c>
      <c r="D178" s="25" t="s">
        <v>68</v>
      </c>
      <c r="E178" s="70">
        <v>576</v>
      </c>
      <c r="F178" s="71"/>
      <c r="G178" s="68"/>
      <c r="H178" s="48">
        <f t="shared" si="14"/>
        <v>0</v>
      </c>
      <c r="I178" s="68"/>
      <c r="J178" s="68"/>
      <c r="K178" s="49">
        <f t="shared" si="15"/>
        <v>0</v>
      </c>
      <c r="L178" s="50">
        <f t="shared" si="16"/>
        <v>0</v>
      </c>
      <c r="M178" s="48">
        <f t="shared" si="17"/>
        <v>0</v>
      </c>
      <c r="N178" s="48">
        <f t="shared" si="18"/>
        <v>0</v>
      </c>
      <c r="O178" s="48">
        <f t="shared" si="19"/>
        <v>0</v>
      </c>
      <c r="P178" s="49">
        <f t="shared" si="20"/>
        <v>0</v>
      </c>
    </row>
    <row r="179" spans="1:16" ht="22.5" x14ac:dyDescent="0.2">
      <c r="A179" s="38">
        <v>6</v>
      </c>
      <c r="B179" s="39"/>
      <c r="C179" s="47" t="s">
        <v>342</v>
      </c>
      <c r="D179" s="25" t="s">
        <v>71</v>
      </c>
      <c r="E179" s="70">
        <v>96</v>
      </c>
      <c r="F179" s="71"/>
      <c r="G179" s="68"/>
      <c r="H179" s="48">
        <f t="shared" si="14"/>
        <v>0</v>
      </c>
      <c r="I179" s="68"/>
      <c r="J179" s="68"/>
      <c r="K179" s="49">
        <f t="shared" si="15"/>
        <v>0</v>
      </c>
      <c r="L179" s="50">
        <f t="shared" si="16"/>
        <v>0</v>
      </c>
      <c r="M179" s="48">
        <f t="shared" si="17"/>
        <v>0</v>
      </c>
      <c r="N179" s="48">
        <f t="shared" si="18"/>
        <v>0</v>
      </c>
      <c r="O179" s="48">
        <f t="shared" si="19"/>
        <v>0</v>
      </c>
      <c r="P179" s="49">
        <f t="shared" si="20"/>
        <v>0</v>
      </c>
    </row>
    <row r="180" spans="1:16" ht="22.5" x14ac:dyDescent="0.2">
      <c r="A180" s="38">
        <v>7</v>
      </c>
      <c r="B180" s="39"/>
      <c r="C180" s="47" t="s">
        <v>343</v>
      </c>
      <c r="D180" s="25" t="s">
        <v>71</v>
      </c>
      <c r="E180" s="70">
        <v>48</v>
      </c>
      <c r="F180" s="71"/>
      <c r="G180" s="68"/>
      <c r="H180" s="48">
        <f t="shared" si="14"/>
        <v>0</v>
      </c>
      <c r="I180" s="68"/>
      <c r="J180" s="68"/>
      <c r="K180" s="49">
        <f t="shared" si="15"/>
        <v>0</v>
      </c>
      <c r="L180" s="50">
        <f t="shared" si="16"/>
        <v>0</v>
      </c>
      <c r="M180" s="48">
        <f t="shared" si="17"/>
        <v>0</v>
      </c>
      <c r="N180" s="48">
        <f t="shared" si="18"/>
        <v>0</v>
      </c>
      <c r="O180" s="48">
        <f t="shared" si="19"/>
        <v>0</v>
      </c>
      <c r="P180" s="49">
        <f t="shared" si="20"/>
        <v>0</v>
      </c>
    </row>
    <row r="181" spans="1:16" ht="22.5" x14ac:dyDescent="0.2">
      <c r="A181" s="38">
        <v>8</v>
      </c>
      <c r="B181" s="39"/>
      <c r="C181" s="47" t="s">
        <v>344</v>
      </c>
      <c r="D181" s="25" t="s">
        <v>71</v>
      </c>
      <c r="E181" s="70">
        <v>24</v>
      </c>
      <c r="F181" s="71"/>
      <c r="G181" s="68"/>
      <c r="H181" s="48">
        <f t="shared" si="14"/>
        <v>0</v>
      </c>
      <c r="I181" s="68"/>
      <c r="J181" s="68"/>
      <c r="K181" s="49">
        <f t="shared" si="15"/>
        <v>0</v>
      </c>
      <c r="L181" s="50">
        <f t="shared" si="16"/>
        <v>0</v>
      </c>
      <c r="M181" s="48">
        <f t="shared" si="17"/>
        <v>0</v>
      </c>
      <c r="N181" s="48">
        <f t="shared" si="18"/>
        <v>0</v>
      </c>
      <c r="O181" s="48">
        <f t="shared" si="19"/>
        <v>0</v>
      </c>
      <c r="P181" s="49">
        <f t="shared" si="20"/>
        <v>0</v>
      </c>
    </row>
    <row r="182" spans="1:16" ht="33.75" x14ac:dyDescent="0.2">
      <c r="A182" s="38">
        <v>9</v>
      </c>
      <c r="B182" s="39"/>
      <c r="C182" s="47" t="s">
        <v>345</v>
      </c>
      <c r="D182" s="25" t="s">
        <v>71</v>
      </c>
      <c r="E182" s="70">
        <v>72</v>
      </c>
      <c r="F182" s="71"/>
      <c r="G182" s="68"/>
      <c r="H182" s="48">
        <f t="shared" si="14"/>
        <v>0</v>
      </c>
      <c r="I182" s="68"/>
      <c r="J182" s="68"/>
      <c r="K182" s="49">
        <f t="shared" si="15"/>
        <v>0</v>
      </c>
      <c r="L182" s="50">
        <f t="shared" si="16"/>
        <v>0</v>
      </c>
      <c r="M182" s="48">
        <f t="shared" si="17"/>
        <v>0</v>
      </c>
      <c r="N182" s="48">
        <f t="shared" si="18"/>
        <v>0</v>
      </c>
      <c r="O182" s="48">
        <f t="shared" si="19"/>
        <v>0</v>
      </c>
      <c r="P182" s="49">
        <f t="shared" si="20"/>
        <v>0</v>
      </c>
    </row>
    <row r="183" spans="1:16" ht="22.5" x14ac:dyDescent="0.2">
      <c r="A183" s="38">
        <v>10</v>
      </c>
      <c r="B183" s="39"/>
      <c r="C183" s="47" t="s">
        <v>320</v>
      </c>
      <c r="D183" s="25" t="s">
        <v>83</v>
      </c>
      <c r="E183" s="70">
        <v>6</v>
      </c>
      <c r="F183" s="71"/>
      <c r="G183" s="68"/>
      <c r="H183" s="48">
        <f t="shared" si="14"/>
        <v>0</v>
      </c>
      <c r="I183" s="68"/>
      <c r="J183" s="68"/>
      <c r="K183" s="49">
        <f t="shared" si="15"/>
        <v>0</v>
      </c>
      <c r="L183" s="50">
        <f t="shared" si="16"/>
        <v>0</v>
      </c>
      <c r="M183" s="48">
        <f t="shared" si="17"/>
        <v>0</v>
      </c>
      <c r="N183" s="48">
        <f t="shared" si="18"/>
        <v>0</v>
      </c>
      <c r="O183" s="48">
        <f t="shared" si="19"/>
        <v>0</v>
      </c>
      <c r="P183" s="49">
        <f t="shared" si="20"/>
        <v>0</v>
      </c>
    </row>
    <row r="184" spans="1:16" ht="22.5" x14ac:dyDescent="0.2">
      <c r="A184" s="38">
        <v>11</v>
      </c>
      <c r="B184" s="39"/>
      <c r="C184" s="47" t="s">
        <v>321</v>
      </c>
      <c r="D184" s="25" t="s">
        <v>287</v>
      </c>
      <c r="E184" s="70">
        <v>12</v>
      </c>
      <c r="F184" s="71"/>
      <c r="G184" s="68"/>
      <c r="H184" s="48">
        <f t="shared" si="14"/>
        <v>0</v>
      </c>
      <c r="I184" s="68"/>
      <c r="J184" s="68"/>
      <c r="K184" s="49">
        <f t="shared" si="15"/>
        <v>0</v>
      </c>
      <c r="L184" s="50">
        <f t="shared" si="16"/>
        <v>0</v>
      </c>
      <c r="M184" s="48">
        <f t="shared" si="17"/>
        <v>0</v>
      </c>
      <c r="N184" s="48">
        <f t="shared" si="18"/>
        <v>0</v>
      </c>
      <c r="O184" s="48">
        <f t="shared" si="19"/>
        <v>0</v>
      </c>
      <c r="P184" s="49">
        <f t="shared" si="20"/>
        <v>0</v>
      </c>
    </row>
    <row r="185" spans="1:16" ht="22.5" x14ac:dyDescent="0.2">
      <c r="A185" s="38">
        <v>12</v>
      </c>
      <c r="B185" s="39"/>
      <c r="C185" s="47" t="s">
        <v>328</v>
      </c>
      <c r="D185" s="25" t="s">
        <v>68</v>
      </c>
      <c r="E185" s="70">
        <v>48</v>
      </c>
      <c r="F185" s="71"/>
      <c r="G185" s="68"/>
      <c r="H185" s="48">
        <f t="shared" si="14"/>
        <v>0</v>
      </c>
      <c r="I185" s="68"/>
      <c r="J185" s="68"/>
      <c r="K185" s="49">
        <f t="shared" si="15"/>
        <v>0</v>
      </c>
      <c r="L185" s="50">
        <f t="shared" si="16"/>
        <v>0</v>
      </c>
      <c r="M185" s="48">
        <f t="shared" si="17"/>
        <v>0</v>
      </c>
      <c r="N185" s="48">
        <f t="shared" si="18"/>
        <v>0</v>
      </c>
      <c r="O185" s="48">
        <f t="shared" si="19"/>
        <v>0</v>
      </c>
      <c r="P185" s="49">
        <f t="shared" si="20"/>
        <v>0</v>
      </c>
    </row>
    <row r="186" spans="1:16" x14ac:dyDescent="0.2">
      <c r="A186" s="38">
        <v>13</v>
      </c>
      <c r="B186" s="39"/>
      <c r="C186" s="47" t="s">
        <v>322</v>
      </c>
      <c r="D186" s="25" t="s">
        <v>287</v>
      </c>
      <c r="E186" s="70">
        <v>12</v>
      </c>
      <c r="F186" s="71"/>
      <c r="G186" s="68"/>
      <c r="H186" s="48">
        <f t="shared" si="14"/>
        <v>0</v>
      </c>
      <c r="I186" s="68"/>
      <c r="J186" s="68"/>
      <c r="K186" s="49">
        <f t="shared" si="15"/>
        <v>0</v>
      </c>
      <c r="L186" s="50">
        <f t="shared" si="16"/>
        <v>0</v>
      </c>
      <c r="M186" s="48">
        <f t="shared" si="17"/>
        <v>0</v>
      </c>
      <c r="N186" s="48">
        <f t="shared" si="18"/>
        <v>0</v>
      </c>
      <c r="O186" s="48">
        <f t="shared" si="19"/>
        <v>0</v>
      </c>
      <c r="P186" s="49">
        <f t="shared" si="20"/>
        <v>0</v>
      </c>
    </row>
    <row r="187" spans="1:16" ht="22.5" x14ac:dyDescent="0.2">
      <c r="A187" s="38">
        <v>14</v>
      </c>
      <c r="B187" s="39"/>
      <c r="C187" s="47" t="s">
        <v>323</v>
      </c>
      <c r="D187" s="25" t="s">
        <v>287</v>
      </c>
      <c r="E187" s="70">
        <v>12</v>
      </c>
      <c r="F187" s="71"/>
      <c r="G187" s="68"/>
      <c r="H187" s="48">
        <f t="shared" si="14"/>
        <v>0</v>
      </c>
      <c r="I187" s="68"/>
      <c r="J187" s="68"/>
      <c r="K187" s="49">
        <f t="shared" si="15"/>
        <v>0</v>
      </c>
      <c r="L187" s="50">
        <f t="shared" si="16"/>
        <v>0</v>
      </c>
      <c r="M187" s="48">
        <f t="shared" si="17"/>
        <v>0</v>
      </c>
      <c r="N187" s="48">
        <f t="shared" si="18"/>
        <v>0</v>
      </c>
      <c r="O187" s="48">
        <f t="shared" si="19"/>
        <v>0</v>
      </c>
      <c r="P187" s="49">
        <f t="shared" si="20"/>
        <v>0</v>
      </c>
    </row>
    <row r="188" spans="1:16" ht="22.5" x14ac:dyDescent="0.2">
      <c r="A188" s="38"/>
      <c r="B188" s="39"/>
      <c r="C188" s="47" t="s">
        <v>355</v>
      </c>
      <c r="D188" s="25"/>
      <c r="E188" s="70"/>
      <c r="F188" s="71"/>
      <c r="G188" s="68"/>
      <c r="H188" s="48">
        <f t="shared" si="14"/>
        <v>0</v>
      </c>
      <c r="I188" s="68"/>
      <c r="J188" s="68"/>
      <c r="K188" s="49">
        <f t="shared" si="15"/>
        <v>0</v>
      </c>
      <c r="L188" s="50">
        <f t="shared" si="16"/>
        <v>0</v>
      </c>
      <c r="M188" s="48">
        <f t="shared" si="17"/>
        <v>0</v>
      </c>
      <c r="N188" s="48">
        <f t="shared" si="18"/>
        <v>0</v>
      </c>
      <c r="O188" s="48">
        <f t="shared" si="19"/>
        <v>0</v>
      </c>
      <c r="P188" s="49">
        <f t="shared" si="20"/>
        <v>0</v>
      </c>
    </row>
    <row r="189" spans="1:16" x14ac:dyDescent="0.2">
      <c r="A189" s="38"/>
      <c r="B189" s="39"/>
      <c r="C189" s="47" t="s">
        <v>354</v>
      </c>
      <c r="D189" s="25"/>
      <c r="E189" s="70"/>
      <c r="F189" s="71"/>
      <c r="G189" s="68"/>
      <c r="H189" s="48">
        <f t="shared" si="14"/>
        <v>0</v>
      </c>
      <c r="I189" s="68"/>
      <c r="J189" s="68"/>
      <c r="K189" s="49">
        <f t="shared" si="15"/>
        <v>0</v>
      </c>
      <c r="L189" s="50">
        <f t="shared" si="16"/>
        <v>0</v>
      </c>
      <c r="M189" s="48">
        <f t="shared" si="17"/>
        <v>0</v>
      </c>
      <c r="N189" s="48">
        <f t="shared" si="18"/>
        <v>0</v>
      </c>
      <c r="O189" s="48">
        <f t="shared" si="19"/>
        <v>0</v>
      </c>
      <c r="P189" s="49">
        <f t="shared" si="20"/>
        <v>0</v>
      </c>
    </row>
    <row r="190" spans="1:16" x14ac:dyDescent="0.2">
      <c r="A190" s="38">
        <v>1</v>
      </c>
      <c r="B190" s="39"/>
      <c r="C190" s="47" t="s">
        <v>286</v>
      </c>
      <c r="D190" s="25" t="s">
        <v>287</v>
      </c>
      <c r="E190" s="70">
        <v>12</v>
      </c>
      <c r="F190" s="71"/>
      <c r="G190" s="68"/>
      <c r="H190" s="48">
        <f t="shared" si="14"/>
        <v>0</v>
      </c>
      <c r="I190" s="68"/>
      <c r="J190" s="68"/>
      <c r="K190" s="49">
        <f t="shared" si="15"/>
        <v>0</v>
      </c>
      <c r="L190" s="50">
        <f t="shared" si="16"/>
        <v>0</v>
      </c>
      <c r="M190" s="48">
        <f t="shared" si="17"/>
        <v>0</v>
      </c>
      <c r="N190" s="48">
        <f t="shared" si="18"/>
        <v>0</v>
      </c>
      <c r="O190" s="48">
        <f t="shared" si="19"/>
        <v>0</v>
      </c>
      <c r="P190" s="49">
        <f t="shared" si="20"/>
        <v>0</v>
      </c>
    </row>
    <row r="191" spans="1:16" ht="33.75" x14ac:dyDescent="0.2">
      <c r="A191" s="38">
        <v>2</v>
      </c>
      <c r="B191" s="39"/>
      <c r="C191" s="47" t="s">
        <v>338</v>
      </c>
      <c r="D191" s="25" t="s">
        <v>287</v>
      </c>
      <c r="E191" s="70">
        <v>24</v>
      </c>
      <c r="F191" s="71"/>
      <c r="G191" s="68"/>
      <c r="H191" s="48">
        <f t="shared" si="14"/>
        <v>0</v>
      </c>
      <c r="I191" s="68"/>
      <c r="J191" s="68"/>
      <c r="K191" s="49">
        <f t="shared" si="15"/>
        <v>0</v>
      </c>
      <c r="L191" s="50">
        <f t="shared" si="16"/>
        <v>0</v>
      </c>
      <c r="M191" s="48">
        <f t="shared" si="17"/>
        <v>0</v>
      </c>
      <c r="N191" s="48">
        <f t="shared" si="18"/>
        <v>0</v>
      </c>
      <c r="O191" s="48">
        <f t="shared" si="19"/>
        <v>0</v>
      </c>
      <c r="P191" s="49">
        <f t="shared" si="20"/>
        <v>0</v>
      </c>
    </row>
    <row r="192" spans="1:16" ht="22.5" x14ac:dyDescent="0.2">
      <c r="A192" s="38">
        <v>4</v>
      </c>
      <c r="B192" s="39"/>
      <c r="C192" s="47" t="s">
        <v>472</v>
      </c>
      <c r="D192" s="25" t="s">
        <v>287</v>
      </c>
      <c r="E192" s="70">
        <v>24</v>
      </c>
      <c r="F192" s="71"/>
      <c r="G192" s="68"/>
      <c r="H192" s="48">
        <f t="shared" si="14"/>
        <v>0</v>
      </c>
      <c r="I192" s="68"/>
      <c r="J192" s="68"/>
      <c r="K192" s="49">
        <f t="shared" si="15"/>
        <v>0</v>
      </c>
      <c r="L192" s="50">
        <f t="shared" si="16"/>
        <v>0</v>
      </c>
      <c r="M192" s="48">
        <f t="shared" si="17"/>
        <v>0</v>
      </c>
      <c r="N192" s="48">
        <f t="shared" si="18"/>
        <v>0</v>
      </c>
      <c r="O192" s="48">
        <f t="shared" si="19"/>
        <v>0</v>
      </c>
      <c r="P192" s="49">
        <f t="shared" si="20"/>
        <v>0</v>
      </c>
    </row>
    <row r="193" spans="1:16" ht="22.5" x14ac:dyDescent="0.2">
      <c r="A193" s="38">
        <v>5</v>
      </c>
      <c r="B193" s="39"/>
      <c r="C193" s="47" t="s">
        <v>473</v>
      </c>
      <c r="D193" s="25" t="s">
        <v>71</v>
      </c>
      <c r="E193" s="70">
        <v>24</v>
      </c>
      <c r="F193" s="71"/>
      <c r="G193" s="68"/>
      <c r="H193" s="48">
        <f t="shared" si="14"/>
        <v>0</v>
      </c>
      <c r="I193" s="68"/>
      <c r="J193" s="68"/>
      <c r="K193" s="49">
        <f t="shared" si="15"/>
        <v>0</v>
      </c>
      <c r="L193" s="50">
        <f t="shared" si="16"/>
        <v>0</v>
      </c>
      <c r="M193" s="48">
        <f t="shared" si="17"/>
        <v>0</v>
      </c>
      <c r="N193" s="48">
        <f t="shared" si="18"/>
        <v>0</v>
      </c>
      <c r="O193" s="48">
        <f t="shared" si="19"/>
        <v>0</v>
      </c>
      <c r="P193" s="49">
        <f t="shared" si="20"/>
        <v>0</v>
      </c>
    </row>
    <row r="194" spans="1:16" ht="22.5" x14ac:dyDescent="0.2">
      <c r="A194" s="38">
        <v>6</v>
      </c>
      <c r="B194" s="39"/>
      <c r="C194" s="47" t="s">
        <v>341</v>
      </c>
      <c r="D194" s="25" t="s">
        <v>68</v>
      </c>
      <c r="E194" s="70">
        <v>528</v>
      </c>
      <c r="F194" s="71"/>
      <c r="G194" s="68"/>
      <c r="H194" s="48">
        <f t="shared" si="14"/>
        <v>0</v>
      </c>
      <c r="I194" s="68"/>
      <c r="J194" s="68"/>
      <c r="K194" s="49">
        <f t="shared" si="15"/>
        <v>0</v>
      </c>
      <c r="L194" s="50">
        <f t="shared" si="16"/>
        <v>0</v>
      </c>
      <c r="M194" s="48">
        <f t="shared" si="17"/>
        <v>0</v>
      </c>
      <c r="N194" s="48">
        <f t="shared" si="18"/>
        <v>0</v>
      </c>
      <c r="O194" s="48">
        <f t="shared" si="19"/>
        <v>0</v>
      </c>
      <c r="P194" s="49">
        <f t="shared" si="20"/>
        <v>0</v>
      </c>
    </row>
    <row r="195" spans="1:16" ht="22.5" x14ac:dyDescent="0.2">
      <c r="A195" s="38">
        <v>7</v>
      </c>
      <c r="B195" s="39"/>
      <c r="C195" s="47" t="s">
        <v>342</v>
      </c>
      <c r="D195" s="25" t="s">
        <v>71</v>
      </c>
      <c r="E195" s="70">
        <v>96</v>
      </c>
      <c r="F195" s="71"/>
      <c r="G195" s="68"/>
      <c r="H195" s="48">
        <f t="shared" si="14"/>
        <v>0</v>
      </c>
      <c r="I195" s="68"/>
      <c r="J195" s="68"/>
      <c r="K195" s="49">
        <f t="shared" si="15"/>
        <v>0</v>
      </c>
      <c r="L195" s="50">
        <f t="shared" si="16"/>
        <v>0</v>
      </c>
      <c r="M195" s="48">
        <f t="shared" si="17"/>
        <v>0</v>
      </c>
      <c r="N195" s="48">
        <f t="shared" si="18"/>
        <v>0</v>
      </c>
      <c r="O195" s="48">
        <f t="shared" si="19"/>
        <v>0</v>
      </c>
      <c r="P195" s="49">
        <f t="shared" si="20"/>
        <v>0</v>
      </c>
    </row>
    <row r="196" spans="1:16" ht="22.5" x14ac:dyDescent="0.2">
      <c r="A196" s="38">
        <v>8</v>
      </c>
      <c r="B196" s="39"/>
      <c r="C196" s="47" t="s">
        <v>343</v>
      </c>
      <c r="D196" s="25" t="s">
        <v>71</v>
      </c>
      <c r="E196" s="70">
        <v>24</v>
      </c>
      <c r="F196" s="71"/>
      <c r="G196" s="68"/>
      <c r="H196" s="48">
        <f t="shared" si="14"/>
        <v>0</v>
      </c>
      <c r="I196" s="68"/>
      <c r="J196" s="68"/>
      <c r="K196" s="49">
        <f t="shared" si="15"/>
        <v>0</v>
      </c>
      <c r="L196" s="50">
        <f t="shared" si="16"/>
        <v>0</v>
      </c>
      <c r="M196" s="48">
        <f t="shared" si="17"/>
        <v>0</v>
      </c>
      <c r="N196" s="48">
        <f t="shared" si="18"/>
        <v>0</v>
      </c>
      <c r="O196" s="48">
        <f t="shared" si="19"/>
        <v>0</v>
      </c>
      <c r="P196" s="49">
        <f t="shared" si="20"/>
        <v>0</v>
      </c>
    </row>
    <row r="197" spans="1:16" ht="22.5" x14ac:dyDescent="0.2">
      <c r="A197" s="38">
        <v>9</v>
      </c>
      <c r="B197" s="39"/>
      <c r="C197" s="47" t="s">
        <v>344</v>
      </c>
      <c r="D197" s="25" t="s">
        <v>71</v>
      </c>
      <c r="E197" s="70">
        <v>24</v>
      </c>
      <c r="F197" s="71"/>
      <c r="G197" s="68"/>
      <c r="H197" s="48">
        <f t="shared" si="14"/>
        <v>0</v>
      </c>
      <c r="I197" s="68"/>
      <c r="J197" s="68"/>
      <c r="K197" s="49">
        <f t="shared" si="15"/>
        <v>0</v>
      </c>
      <c r="L197" s="50">
        <f t="shared" si="16"/>
        <v>0</v>
      </c>
      <c r="M197" s="48">
        <f t="shared" si="17"/>
        <v>0</v>
      </c>
      <c r="N197" s="48">
        <f t="shared" si="18"/>
        <v>0</v>
      </c>
      <c r="O197" s="48">
        <f t="shared" si="19"/>
        <v>0</v>
      </c>
      <c r="P197" s="49">
        <f t="shared" si="20"/>
        <v>0</v>
      </c>
    </row>
    <row r="198" spans="1:16" ht="33.75" x14ac:dyDescent="0.2">
      <c r="A198" s="38">
        <v>10</v>
      </c>
      <c r="B198" s="39"/>
      <c r="C198" s="47" t="s">
        <v>345</v>
      </c>
      <c r="D198" s="25" t="s">
        <v>71</v>
      </c>
      <c r="E198" s="70">
        <v>72</v>
      </c>
      <c r="F198" s="71"/>
      <c r="G198" s="68"/>
      <c r="H198" s="48">
        <f t="shared" si="14"/>
        <v>0</v>
      </c>
      <c r="I198" s="68"/>
      <c r="J198" s="68"/>
      <c r="K198" s="49">
        <f t="shared" si="15"/>
        <v>0</v>
      </c>
      <c r="L198" s="50">
        <f t="shared" si="16"/>
        <v>0</v>
      </c>
      <c r="M198" s="48">
        <f t="shared" si="17"/>
        <v>0</v>
      </c>
      <c r="N198" s="48">
        <f t="shared" si="18"/>
        <v>0</v>
      </c>
      <c r="O198" s="48">
        <f t="shared" si="19"/>
        <v>0</v>
      </c>
      <c r="P198" s="49">
        <f t="shared" si="20"/>
        <v>0</v>
      </c>
    </row>
    <row r="199" spans="1:16" ht="22.5" x14ac:dyDescent="0.2">
      <c r="A199" s="38">
        <v>11</v>
      </c>
      <c r="B199" s="39"/>
      <c r="C199" s="47" t="s">
        <v>320</v>
      </c>
      <c r="D199" s="25" t="s">
        <v>83</v>
      </c>
      <c r="E199" s="70">
        <v>3.6</v>
      </c>
      <c r="F199" s="71"/>
      <c r="G199" s="68"/>
      <c r="H199" s="48">
        <f t="shared" si="14"/>
        <v>0</v>
      </c>
      <c r="I199" s="68"/>
      <c r="J199" s="68"/>
      <c r="K199" s="49">
        <f t="shared" si="15"/>
        <v>0</v>
      </c>
      <c r="L199" s="50">
        <f t="shared" si="16"/>
        <v>0</v>
      </c>
      <c r="M199" s="48">
        <f t="shared" si="17"/>
        <v>0</v>
      </c>
      <c r="N199" s="48">
        <f t="shared" si="18"/>
        <v>0</v>
      </c>
      <c r="O199" s="48">
        <f t="shared" si="19"/>
        <v>0</v>
      </c>
      <c r="P199" s="49">
        <f t="shared" si="20"/>
        <v>0</v>
      </c>
    </row>
    <row r="200" spans="1:16" ht="22.5" x14ac:dyDescent="0.2">
      <c r="A200" s="38">
        <v>12</v>
      </c>
      <c r="B200" s="39"/>
      <c r="C200" s="47" t="s">
        <v>321</v>
      </c>
      <c r="D200" s="25" t="s">
        <v>287</v>
      </c>
      <c r="E200" s="70">
        <v>12</v>
      </c>
      <c r="F200" s="71"/>
      <c r="G200" s="68"/>
      <c r="H200" s="48">
        <f t="shared" si="14"/>
        <v>0</v>
      </c>
      <c r="I200" s="68"/>
      <c r="J200" s="68"/>
      <c r="K200" s="49">
        <f t="shared" si="15"/>
        <v>0</v>
      </c>
      <c r="L200" s="50">
        <f t="shared" si="16"/>
        <v>0</v>
      </c>
      <c r="M200" s="48">
        <f t="shared" si="17"/>
        <v>0</v>
      </c>
      <c r="N200" s="48">
        <f t="shared" si="18"/>
        <v>0</v>
      </c>
      <c r="O200" s="48">
        <f t="shared" si="19"/>
        <v>0</v>
      </c>
      <c r="P200" s="49">
        <f t="shared" si="20"/>
        <v>0</v>
      </c>
    </row>
    <row r="201" spans="1:16" ht="22.5" x14ac:dyDescent="0.2">
      <c r="A201" s="38">
        <v>13</v>
      </c>
      <c r="B201" s="39"/>
      <c r="C201" s="47" t="s">
        <v>328</v>
      </c>
      <c r="D201" s="25" t="s">
        <v>68</v>
      </c>
      <c r="E201" s="70">
        <v>144</v>
      </c>
      <c r="F201" s="71"/>
      <c r="G201" s="68"/>
      <c r="H201" s="48">
        <f t="shared" si="14"/>
        <v>0</v>
      </c>
      <c r="I201" s="68"/>
      <c r="J201" s="68"/>
      <c r="K201" s="49">
        <f t="shared" si="15"/>
        <v>0</v>
      </c>
      <c r="L201" s="50">
        <f t="shared" si="16"/>
        <v>0</v>
      </c>
      <c r="M201" s="48">
        <f t="shared" si="17"/>
        <v>0</v>
      </c>
      <c r="N201" s="48">
        <f t="shared" si="18"/>
        <v>0</v>
      </c>
      <c r="O201" s="48">
        <f t="shared" si="19"/>
        <v>0</v>
      </c>
      <c r="P201" s="49">
        <f t="shared" si="20"/>
        <v>0</v>
      </c>
    </row>
    <row r="202" spans="1:16" x14ac:dyDescent="0.2">
      <c r="A202" s="38">
        <v>14</v>
      </c>
      <c r="B202" s="39"/>
      <c r="C202" s="47" t="s">
        <v>322</v>
      </c>
      <c r="D202" s="25" t="s">
        <v>287</v>
      </c>
      <c r="E202" s="70">
        <v>12</v>
      </c>
      <c r="F202" s="71"/>
      <c r="G202" s="68"/>
      <c r="H202" s="48">
        <f t="shared" si="14"/>
        <v>0</v>
      </c>
      <c r="I202" s="68"/>
      <c r="J202" s="68"/>
      <c r="K202" s="49">
        <f t="shared" si="15"/>
        <v>0</v>
      </c>
      <c r="L202" s="50">
        <f t="shared" si="16"/>
        <v>0</v>
      </c>
      <c r="M202" s="48">
        <f t="shared" si="17"/>
        <v>0</v>
      </c>
      <c r="N202" s="48">
        <f t="shared" si="18"/>
        <v>0</v>
      </c>
      <c r="O202" s="48">
        <f t="shared" si="19"/>
        <v>0</v>
      </c>
      <c r="P202" s="49">
        <f t="shared" si="20"/>
        <v>0</v>
      </c>
    </row>
    <row r="203" spans="1:16" ht="22.5" x14ac:dyDescent="0.2">
      <c r="A203" s="38">
        <v>15</v>
      </c>
      <c r="B203" s="39"/>
      <c r="C203" s="47" t="s">
        <v>323</v>
      </c>
      <c r="D203" s="25" t="s">
        <v>287</v>
      </c>
      <c r="E203" s="70">
        <v>12</v>
      </c>
      <c r="F203" s="71"/>
      <c r="G203" s="68"/>
      <c r="H203" s="48">
        <f t="shared" si="14"/>
        <v>0</v>
      </c>
      <c r="I203" s="68"/>
      <c r="J203" s="68"/>
      <c r="K203" s="49">
        <f t="shared" si="15"/>
        <v>0</v>
      </c>
      <c r="L203" s="50">
        <f t="shared" si="16"/>
        <v>0</v>
      </c>
      <c r="M203" s="48">
        <f t="shared" si="17"/>
        <v>0</v>
      </c>
      <c r="N203" s="48">
        <f t="shared" si="18"/>
        <v>0</v>
      </c>
      <c r="O203" s="48">
        <f t="shared" si="19"/>
        <v>0</v>
      </c>
      <c r="P203" s="49">
        <f t="shared" si="20"/>
        <v>0</v>
      </c>
    </row>
    <row r="204" spans="1:16" x14ac:dyDescent="0.2">
      <c r="A204" s="38"/>
      <c r="B204" s="39"/>
      <c r="C204" s="47" t="s">
        <v>356</v>
      </c>
      <c r="D204" s="25"/>
      <c r="E204" s="70"/>
      <c r="F204" s="71"/>
      <c r="G204" s="68"/>
      <c r="H204" s="48">
        <f t="shared" si="14"/>
        <v>0</v>
      </c>
      <c r="I204" s="68"/>
      <c r="J204" s="68"/>
      <c r="K204" s="49">
        <f t="shared" si="15"/>
        <v>0</v>
      </c>
      <c r="L204" s="50">
        <f t="shared" si="16"/>
        <v>0</v>
      </c>
      <c r="M204" s="48">
        <f t="shared" si="17"/>
        <v>0</v>
      </c>
      <c r="N204" s="48">
        <f t="shared" si="18"/>
        <v>0</v>
      </c>
      <c r="O204" s="48">
        <f t="shared" si="19"/>
        <v>0</v>
      </c>
      <c r="P204" s="49">
        <f t="shared" si="20"/>
        <v>0</v>
      </c>
    </row>
    <row r="205" spans="1:16" x14ac:dyDescent="0.2">
      <c r="A205" s="38"/>
      <c r="B205" s="39"/>
      <c r="C205" s="47" t="s">
        <v>357</v>
      </c>
      <c r="D205" s="25"/>
      <c r="E205" s="70"/>
      <c r="F205" s="71"/>
      <c r="G205" s="68"/>
      <c r="H205" s="48">
        <f t="shared" si="14"/>
        <v>0</v>
      </c>
      <c r="I205" s="68"/>
      <c r="J205" s="68"/>
      <c r="K205" s="49">
        <f t="shared" si="15"/>
        <v>0</v>
      </c>
      <c r="L205" s="50">
        <f t="shared" si="16"/>
        <v>0</v>
      </c>
      <c r="M205" s="48">
        <f t="shared" si="17"/>
        <v>0</v>
      </c>
      <c r="N205" s="48">
        <f t="shared" si="18"/>
        <v>0</v>
      </c>
      <c r="O205" s="48">
        <f t="shared" si="19"/>
        <v>0</v>
      </c>
      <c r="P205" s="49">
        <f t="shared" si="20"/>
        <v>0</v>
      </c>
    </row>
    <row r="206" spans="1:16" x14ac:dyDescent="0.2">
      <c r="A206" s="38">
        <v>1</v>
      </c>
      <c r="B206" s="39"/>
      <c r="C206" s="47" t="s">
        <v>286</v>
      </c>
      <c r="D206" s="25" t="s">
        <v>287</v>
      </c>
      <c r="E206" s="70">
        <v>1</v>
      </c>
      <c r="F206" s="71"/>
      <c r="G206" s="68"/>
      <c r="H206" s="48">
        <f t="shared" si="14"/>
        <v>0</v>
      </c>
      <c r="I206" s="68"/>
      <c r="J206" s="68"/>
      <c r="K206" s="49">
        <f t="shared" si="15"/>
        <v>0</v>
      </c>
      <c r="L206" s="50">
        <f t="shared" si="16"/>
        <v>0</v>
      </c>
      <c r="M206" s="48">
        <f t="shared" si="17"/>
        <v>0</v>
      </c>
      <c r="N206" s="48">
        <f t="shared" si="18"/>
        <v>0</v>
      </c>
      <c r="O206" s="48">
        <f t="shared" si="19"/>
        <v>0</v>
      </c>
      <c r="P206" s="49">
        <f t="shared" si="20"/>
        <v>0</v>
      </c>
    </row>
    <row r="207" spans="1:16" ht="33.75" x14ac:dyDescent="0.2">
      <c r="A207" s="38">
        <v>2</v>
      </c>
      <c r="B207" s="39"/>
      <c r="C207" s="47" t="s">
        <v>338</v>
      </c>
      <c r="D207" s="25" t="s">
        <v>287</v>
      </c>
      <c r="E207" s="70">
        <v>2</v>
      </c>
      <c r="F207" s="71"/>
      <c r="G207" s="68"/>
      <c r="H207" s="48">
        <f t="shared" ref="H207:H253" si="21">ROUND(F207*G207,2)</f>
        <v>0</v>
      </c>
      <c r="I207" s="68"/>
      <c r="J207" s="68"/>
      <c r="K207" s="49">
        <f t="shared" ref="K207:K253" si="22">SUM(H207:J207)</f>
        <v>0</v>
      </c>
      <c r="L207" s="50">
        <f t="shared" ref="L207:L253" si="23">ROUND(E207*F207,2)</f>
        <v>0</v>
      </c>
      <c r="M207" s="48">
        <f t="shared" ref="M207:M253" si="24">ROUND(H207*E207,2)</f>
        <v>0</v>
      </c>
      <c r="N207" s="48">
        <f t="shared" ref="N207:N253" si="25">ROUND(I207*E207,2)</f>
        <v>0</v>
      </c>
      <c r="O207" s="48">
        <f t="shared" ref="O207:O253" si="26">ROUND(J207*E207,2)</f>
        <v>0</v>
      </c>
      <c r="P207" s="49">
        <f t="shared" ref="P207:P253" si="27">SUM(M207:O207)</f>
        <v>0</v>
      </c>
    </row>
    <row r="208" spans="1:16" x14ac:dyDescent="0.2">
      <c r="A208" s="38">
        <v>3</v>
      </c>
      <c r="B208" s="39"/>
      <c r="C208" s="47" t="s">
        <v>477</v>
      </c>
      <c r="D208" s="25" t="s">
        <v>71</v>
      </c>
      <c r="E208" s="70">
        <v>1</v>
      </c>
      <c r="F208" s="71"/>
      <c r="G208" s="68"/>
      <c r="H208" s="48">
        <f t="shared" si="21"/>
        <v>0</v>
      </c>
      <c r="I208" s="68"/>
      <c r="J208" s="68"/>
      <c r="K208" s="49">
        <f t="shared" si="22"/>
        <v>0</v>
      </c>
      <c r="L208" s="50">
        <f t="shared" si="23"/>
        <v>0</v>
      </c>
      <c r="M208" s="48">
        <f t="shared" si="24"/>
        <v>0</v>
      </c>
      <c r="N208" s="48">
        <f t="shared" si="25"/>
        <v>0</v>
      </c>
      <c r="O208" s="48">
        <f t="shared" si="26"/>
        <v>0</v>
      </c>
      <c r="P208" s="49">
        <f t="shared" si="27"/>
        <v>0</v>
      </c>
    </row>
    <row r="209" spans="1:16" ht="22.5" x14ac:dyDescent="0.2">
      <c r="A209" s="38">
        <v>4</v>
      </c>
      <c r="B209" s="39"/>
      <c r="C209" s="47" t="s">
        <v>472</v>
      </c>
      <c r="D209" s="25" t="s">
        <v>287</v>
      </c>
      <c r="E209" s="70">
        <v>3</v>
      </c>
      <c r="F209" s="71"/>
      <c r="G209" s="68"/>
      <c r="H209" s="48">
        <f t="shared" si="21"/>
        <v>0</v>
      </c>
      <c r="I209" s="68"/>
      <c r="J209" s="68"/>
      <c r="K209" s="49">
        <f t="shared" si="22"/>
        <v>0</v>
      </c>
      <c r="L209" s="50">
        <f t="shared" si="23"/>
        <v>0</v>
      </c>
      <c r="M209" s="48">
        <f t="shared" si="24"/>
        <v>0</v>
      </c>
      <c r="N209" s="48">
        <f t="shared" si="25"/>
        <v>0</v>
      </c>
      <c r="O209" s="48">
        <f t="shared" si="26"/>
        <v>0</v>
      </c>
      <c r="P209" s="49">
        <f t="shared" si="27"/>
        <v>0</v>
      </c>
    </row>
    <row r="210" spans="1:16" ht="22.5" x14ac:dyDescent="0.2">
      <c r="A210" s="38">
        <v>5</v>
      </c>
      <c r="B210" s="39"/>
      <c r="C210" s="47" t="s">
        <v>473</v>
      </c>
      <c r="D210" s="25" t="s">
        <v>71</v>
      </c>
      <c r="E210" s="70">
        <v>3</v>
      </c>
      <c r="F210" s="71"/>
      <c r="G210" s="68"/>
      <c r="H210" s="48">
        <f t="shared" si="21"/>
        <v>0</v>
      </c>
      <c r="I210" s="68"/>
      <c r="J210" s="68"/>
      <c r="K210" s="49">
        <f t="shared" si="22"/>
        <v>0</v>
      </c>
      <c r="L210" s="50">
        <f t="shared" si="23"/>
        <v>0</v>
      </c>
      <c r="M210" s="48">
        <f t="shared" si="24"/>
        <v>0</v>
      </c>
      <c r="N210" s="48">
        <f t="shared" si="25"/>
        <v>0</v>
      </c>
      <c r="O210" s="48">
        <f t="shared" si="26"/>
        <v>0</v>
      </c>
      <c r="P210" s="49">
        <f t="shared" si="27"/>
        <v>0</v>
      </c>
    </row>
    <row r="211" spans="1:16" ht="22.5" x14ac:dyDescent="0.2">
      <c r="A211" s="38">
        <v>6</v>
      </c>
      <c r="B211" s="39"/>
      <c r="C211" s="47" t="s">
        <v>341</v>
      </c>
      <c r="D211" s="25" t="s">
        <v>68</v>
      </c>
      <c r="E211" s="70">
        <v>50</v>
      </c>
      <c r="F211" s="71"/>
      <c r="G211" s="68"/>
      <c r="H211" s="48">
        <f t="shared" si="21"/>
        <v>0</v>
      </c>
      <c r="I211" s="68"/>
      <c r="J211" s="68"/>
      <c r="K211" s="49">
        <f t="shared" si="22"/>
        <v>0</v>
      </c>
      <c r="L211" s="50">
        <f t="shared" si="23"/>
        <v>0</v>
      </c>
      <c r="M211" s="48">
        <f t="shared" si="24"/>
        <v>0</v>
      </c>
      <c r="N211" s="48">
        <f t="shared" si="25"/>
        <v>0</v>
      </c>
      <c r="O211" s="48">
        <f t="shared" si="26"/>
        <v>0</v>
      </c>
      <c r="P211" s="49">
        <f t="shared" si="27"/>
        <v>0</v>
      </c>
    </row>
    <row r="212" spans="1:16" ht="22.5" x14ac:dyDescent="0.2">
      <c r="A212" s="38">
        <v>7</v>
      </c>
      <c r="B212" s="39"/>
      <c r="C212" s="47" t="s">
        <v>342</v>
      </c>
      <c r="D212" s="25" t="s">
        <v>71</v>
      </c>
      <c r="E212" s="70">
        <v>20</v>
      </c>
      <c r="F212" s="71"/>
      <c r="G212" s="68"/>
      <c r="H212" s="48">
        <f t="shared" si="21"/>
        <v>0</v>
      </c>
      <c r="I212" s="68"/>
      <c r="J212" s="68"/>
      <c r="K212" s="49">
        <f t="shared" si="22"/>
        <v>0</v>
      </c>
      <c r="L212" s="50">
        <f t="shared" si="23"/>
        <v>0</v>
      </c>
      <c r="M212" s="48">
        <f t="shared" si="24"/>
        <v>0</v>
      </c>
      <c r="N212" s="48">
        <f t="shared" si="25"/>
        <v>0</v>
      </c>
      <c r="O212" s="48">
        <f t="shared" si="26"/>
        <v>0</v>
      </c>
      <c r="P212" s="49">
        <f t="shared" si="27"/>
        <v>0</v>
      </c>
    </row>
    <row r="213" spans="1:16" ht="22.5" x14ac:dyDescent="0.2">
      <c r="A213" s="38">
        <v>8</v>
      </c>
      <c r="B213" s="39"/>
      <c r="C213" s="47" t="s">
        <v>343</v>
      </c>
      <c r="D213" s="25" t="s">
        <v>71</v>
      </c>
      <c r="E213" s="70">
        <v>6</v>
      </c>
      <c r="F213" s="71"/>
      <c r="G213" s="68"/>
      <c r="H213" s="48">
        <f t="shared" si="21"/>
        <v>0</v>
      </c>
      <c r="I213" s="68"/>
      <c r="J213" s="68"/>
      <c r="K213" s="49">
        <f t="shared" si="22"/>
        <v>0</v>
      </c>
      <c r="L213" s="50">
        <f t="shared" si="23"/>
        <v>0</v>
      </c>
      <c r="M213" s="48">
        <f t="shared" si="24"/>
        <v>0</v>
      </c>
      <c r="N213" s="48">
        <f t="shared" si="25"/>
        <v>0</v>
      </c>
      <c r="O213" s="48">
        <f t="shared" si="26"/>
        <v>0</v>
      </c>
      <c r="P213" s="49">
        <f t="shared" si="27"/>
        <v>0</v>
      </c>
    </row>
    <row r="214" spans="1:16" ht="22.5" x14ac:dyDescent="0.2">
      <c r="A214" s="38">
        <v>9</v>
      </c>
      <c r="B214" s="39"/>
      <c r="C214" s="47" t="s">
        <v>344</v>
      </c>
      <c r="D214" s="25" t="s">
        <v>71</v>
      </c>
      <c r="E214" s="70">
        <v>2</v>
      </c>
      <c r="F214" s="71"/>
      <c r="G214" s="68"/>
      <c r="H214" s="48">
        <f t="shared" si="21"/>
        <v>0</v>
      </c>
      <c r="I214" s="68"/>
      <c r="J214" s="68"/>
      <c r="K214" s="49">
        <f t="shared" si="22"/>
        <v>0</v>
      </c>
      <c r="L214" s="50">
        <f t="shared" si="23"/>
        <v>0</v>
      </c>
      <c r="M214" s="48">
        <f t="shared" si="24"/>
        <v>0</v>
      </c>
      <c r="N214" s="48">
        <f t="shared" si="25"/>
        <v>0</v>
      </c>
      <c r="O214" s="48">
        <f t="shared" si="26"/>
        <v>0</v>
      </c>
      <c r="P214" s="49">
        <f t="shared" si="27"/>
        <v>0</v>
      </c>
    </row>
    <row r="215" spans="1:16" ht="33.75" x14ac:dyDescent="0.2">
      <c r="A215" s="38">
        <v>10</v>
      </c>
      <c r="B215" s="39"/>
      <c r="C215" s="47" t="s">
        <v>345</v>
      </c>
      <c r="D215" s="25" t="s">
        <v>71</v>
      </c>
      <c r="E215" s="70">
        <v>10</v>
      </c>
      <c r="F215" s="71"/>
      <c r="G215" s="68"/>
      <c r="H215" s="48">
        <f t="shared" si="21"/>
        <v>0</v>
      </c>
      <c r="I215" s="68"/>
      <c r="J215" s="68"/>
      <c r="K215" s="49">
        <f t="shared" si="22"/>
        <v>0</v>
      </c>
      <c r="L215" s="50">
        <f t="shared" si="23"/>
        <v>0</v>
      </c>
      <c r="M215" s="48">
        <f t="shared" si="24"/>
        <v>0</v>
      </c>
      <c r="N215" s="48">
        <f t="shared" si="25"/>
        <v>0</v>
      </c>
      <c r="O215" s="48">
        <f t="shared" si="26"/>
        <v>0</v>
      </c>
      <c r="P215" s="49">
        <f t="shared" si="27"/>
        <v>0</v>
      </c>
    </row>
    <row r="216" spans="1:16" ht="22.5" x14ac:dyDescent="0.2">
      <c r="A216" s="38">
        <v>11</v>
      </c>
      <c r="B216" s="39"/>
      <c r="C216" s="47" t="s">
        <v>320</v>
      </c>
      <c r="D216" s="25" t="s">
        <v>83</v>
      </c>
      <c r="E216" s="70">
        <v>0.5</v>
      </c>
      <c r="F216" s="71"/>
      <c r="G216" s="68"/>
      <c r="H216" s="48">
        <f t="shared" si="21"/>
        <v>0</v>
      </c>
      <c r="I216" s="68"/>
      <c r="J216" s="68"/>
      <c r="K216" s="49">
        <f t="shared" si="22"/>
        <v>0</v>
      </c>
      <c r="L216" s="50">
        <f t="shared" si="23"/>
        <v>0</v>
      </c>
      <c r="M216" s="48">
        <f t="shared" si="24"/>
        <v>0</v>
      </c>
      <c r="N216" s="48">
        <f t="shared" si="25"/>
        <v>0</v>
      </c>
      <c r="O216" s="48">
        <f t="shared" si="26"/>
        <v>0</v>
      </c>
      <c r="P216" s="49">
        <f t="shared" si="27"/>
        <v>0</v>
      </c>
    </row>
    <row r="217" spans="1:16" ht="22.5" x14ac:dyDescent="0.2">
      <c r="A217" s="38">
        <v>12</v>
      </c>
      <c r="B217" s="39"/>
      <c r="C217" s="47" t="s">
        <v>321</v>
      </c>
      <c r="D217" s="25" t="s">
        <v>287</v>
      </c>
      <c r="E217" s="70">
        <v>1</v>
      </c>
      <c r="F217" s="71"/>
      <c r="G217" s="68"/>
      <c r="H217" s="48">
        <f t="shared" si="21"/>
        <v>0</v>
      </c>
      <c r="I217" s="68"/>
      <c r="J217" s="68"/>
      <c r="K217" s="49">
        <f t="shared" si="22"/>
        <v>0</v>
      </c>
      <c r="L217" s="50">
        <f t="shared" si="23"/>
        <v>0</v>
      </c>
      <c r="M217" s="48">
        <f t="shared" si="24"/>
        <v>0</v>
      </c>
      <c r="N217" s="48">
        <f t="shared" si="25"/>
        <v>0</v>
      </c>
      <c r="O217" s="48">
        <f t="shared" si="26"/>
        <v>0</v>
      </c>
      <c r="P217" s="49">
        <f t="shared" si="27"/>
        <v>0</v>
      </c>
    </row>
    <row r="218" spans="1:16" x14ac:dyDescent="0.2">
      <c r="A218" s="38">
        <v>13</v>
      </c>
      <c r="B218" s="39"/>
      <c r="C218" s="47" t="s">
        <v>322</v>
      </c>
      <c r="D218" s="25" t="s">
        <v>287</v>
      </c>
      <c r="E218" s="70">
        <v>1</v>
      </c>
      <c r="F218" s="71"/>
      <c r="G218" s="68"/>
      <c r="H218" s="48">
        <f t="shared" si="21"/>
        <v>0</v>
      </c>
      <c r="I218" s="68"/>
      <c r="J218" s="68"/>
      <c r="K218" s="49">
        <f t="shared" si="22"/>
        <v>0</v>
      </c>
      <c r="L218" s="50">
        <f t="shared" si="23"/>
        <v>0</v>
      </c>
      <c r="M218" s="48">
        <f t="shared" si="24"/>
        <v>0</v>
      </c>
      <c r="N218" s="48">
        <f t="shared" si="25"/>
        <v>0</v>
      </c>
      <c r="O218" s="48">
        <f t="shared" si="26"/>
        <v>0</v>
      </c>
      <c r="P218" s="49">
        <f t="shared" si="27"/>
        <v>0</v>
      </c>
    </row>
    <row r="219" spans="1:16" ht="22.5" x14ac:dyDescent="0.2">
      <c r="A219" s="38">
        <v>14</v>
      </c>
      <c r="B219" s="39"/>
      <c r="C219" s="47" t="s">
        <v>323</v>
      </c>
      <c r="D219" s="25" t="s">
        <v>287</v>
      </c>
      <c r="E219" s="70">
        <v>1</v>
      </c>
      <c r="F219" s="71"/>
      <c r="G219" s="68"/>
      <c r="H219" s="48">
        <f t="shared" si="21"/>
        <v>0</v>
      </c>
      <c r="I219" s="68"/>
      <c r="J219" s="68"/>
      <c r="K219" s="49">
        <f t="shared" si="22"/>
        <v>0</v>
      </c>
      <c r="L219" s="50">
        <f t="shared" si="23"/>
        <v>0</v>
      </c>
      <c r="M219" s="48">
        <f t="shared" si="24"/>
        <v>0</v>
      </c>
      <c r="N219" s="48">
        <f t="shared" si="25"/>
        <v>0</v>
      </c>
      <c r="O219" s="48">
        <f t="shared" si="26"/>
        <v>0</v>
      </c>
      <c r="P219" s="49">
        <f t="shared" si="27"/>
        <v>0</v>
      </c>
    </row>
    <row r="220" spans="1:16" x14ac:dyDescent="0.2">
      <c r="A220" s="38"/>
      <c r="B220" s="39"/>
      <c r="C220" s="47" t="s">
        <v>358</v>
      </c>
      <c r="D220" s="25"/>
      <c r="E220" s="70"/>
      <c r="F220" s="71"/>
      <c r="G220" s="68"/>
      <c r="H220" s="48">
        <f t="shared" si="21"/>
        <v>0</v>
      </c>
      <c r="I220" s="68"/>
      <c r="J220" s="68"/>
      <c r="K220" s="49">
        <f t="shared" si="22"/>
        <v>0</v>
      </c>
      <c r="L220" s="50">
        <f t="shared" si="23"/>
        <v>0</v>
      </c>
      <c r="M220" s="48">
        <f t="shared" si="24"/>
        <v>0</v>
      </c>
      <c r="N220" s="48">
        <f t="shared" si="25"/>
        <v>0</v>
      </c>
      <c r="O220" s="48">
        <f t="shared" si="26"/>
        <v>0</v>
      </c>
      <c r="P220" s="49">
        <f t="shared" si="27"/>
        <v>0</v>
      </c>
    </row>
    <row r="221" spans="1:16" x14ac:dyDescent="0.2">
      <c r="A221" s="38"/>
      <c r="B221" s="39"/>
      <c r="C221" s="47" t="s">
        <v>359</v>
      </c>
      <c r="D221" s="25"/>
      <c r="E221" s="70"/>
      <c r="F221" s="71"/>
      <c r="G221" s="68"/>
      <c r="H221" s="48">
        <f t="shared" si="21"/>
        <v>0</v>
      </c>
      <c r="I221" s="68"/>
      <c r="J221" s="68"/>
      <c r="K221" s="49">
        <f t="shared" si="22"/>
        <v>0</v>
      </c>
      <c r="L221" s="50">
        <f t="shared" si="23"/>
        <v>0</v>
      </c>
      <c r="M221" s="48">
        <f t="shared" si="24"/>
        <v>0</v>
      </c>
      <c r="N221" s="48">
        <f t="shared" si="25"/>
        <v>0</v>
      </c>
      <c r="O221" s="48">
        <f t="shared" si="26"/>
        <v>0</v>
      </c>
      <c r="P221" s="49">
        <f t="shared" si="27"/>
        <v>0</v>
      </c>
    </row>
    <row r="222" spans="1:16" x14ac:dyDescent="0.2">
      <c r="A222" s="38">
        <v>1</v>
      </c>
      <c r="B222" s="39"/>
      <c r="C222" s="47" t="s">
        <v>286</v>
      </c>
      <c r="D222" s="25" t="s">
        <v>287</v>
      </c>
      <c r="E222" s="70">
        <v>4</v>
      </c>
      <c r="F222" s="71"/>
      <c r="G222" s="68"/>
      <c r="H222" s="48">
        <f t="shared" si="21"/>
        <v>0</v>
      </c>
      <c r="I222" s="68"/>
      <c r="J222" s="68"/>
      <c r="K222" s="49">
        <f t="shared" si="22"/>
        <v>0</v>
      </c>
      <c r="L222" s="50">
        <f t="shared" si="23"/>
        <v>0</v>
      </c>
      <c r="M222" s="48">
        <f t="shared" si="24"/>
        <v>0</v>
      </c>
      <c r="N222" s="48">
        <f t="shared" si="25"/>
        <v>0</v>
      </c>
      <c r="O222" s="48">
        <f t="shared" si="26"/>
        <v>0</v>
      </c>
      <c r="P222" s="49">
        <f t="shared" si="27"/>
        <v>0</v>
      </c>
    </row>
    <row r="223" spans="1:16" ht="33.75" x14ac:dyDescent="0.2">
      <c r="A223" s="38">
        <v>2</v>
      </c>
      <c r="B223" s="39"/>
      <c r="C223" s="47" t="s">
        <v>338</v>
      </c>
      <c r="D223" s="25" t="s">
        <v>287</v>
      </c>
      <c r="E223" s="70">
        <v>8</v>
      </c>
      <c r="F223" s="71"/>
      <c r="G223" s="68"/>
      <c r="H223" s="48">
        <f t="shared" si="21"/>
        <v>0</v>
      </c>
      <c r="I223" s="68"/>
      <c r="J223" s="68"/>
      <c r="K223" s="49">
        <f t="shared" si="22"/>
        <v>0</v>
      </c>
      <c r="L223" s="50">
        <f t="shared" si="23"/>
        <v>0</v>
      </c>
      <c r="M223" s="48">
        <f t="shared" si="24"/>
        <v>0</v>
      </c>
      <c r="N223" s="48">
        <f t="shared" si="25"/>
        <v>0</v>
      </c>
      <c r="O223" s="48">
        <f t="shared" si="26"/>
        <v>0</v>
      </c>
      <c r="P223" s="49">
        <f t="shared" si="27"/>
        <v>0</v>
      </c>
    </row>
    <row r="224" spans="1:16" ht="33.75" x14ac:dyDescent="0.2">
      <c r="A224" s="38">
        <v>3</v>
      </c>
      <c r="B224" s="39"/>
      <c r="C224" s="47" t="s">
        <v>340</v>
      </c>
      <c r="D224" s="25" t="s">
        <v>287</v>
      </c>
      <c r="E224" s="70">
        <v>4</v>
      </c>
      <c r="F224" s="71"/>
      <c r="G224" s="68"/>
      <c r="H224" s="48">
        <f t="shared" si="21"/>
        <v>0</v>
      </c>
      <c r="I224" s="68"/>
      <c r="J224" s="68"/>
      <c r="K224" s="49">
        <f t="shared" si="22"/>
        <v>0</v>
      </c>
      <c r="L224" s="50">
        <f t="shared" si="23"/>
        <v>0</v>
      </c>
      <c r="M224" s="48">
        <f t="shared" si="24"/>
        <v>0</v>
      </c>
      <c r="N224" s="48">
        <f t="shared" si="25"/>
        <v>0</v>
      </c>
      <c r="O224" s="48">
        <f t="shared" si="26"/>
        <v>0</v>
      </c>
      <c r="P224" s="49">
        <f t="shared" si="27"/>
        <v>0</v>
      </c>
    </row>
    <row r="225" spans="1:16" x14ac:dyDescent="0.2">
      <c r="A225" s="38">
        <v>4</v>
      </c>
      <c r="B225" s="39"/>
      <c r="C225" s="47" t="s">
        <v>477</v>
      </c>
      <c r="D225" s="25" t="s">
        <v>71</v>
      </c>
      <c r="E225" s="70">
        <v>4</v>
      </c>
      <c r="F225" s="71"/>
      <c r="G225" s="68"/>
      <c r="H225" s="48">
        <f t="shared" si="21"/>
        <v>0</v>
      </c>
      <c r="I225" s="68"/>
      <c r="J225" s="68"/>
      <c r="K225" s="49">
        <f t="shared" si="22"/>
        <v>0</v>
      </c>
      <c r="L225" s="50">
        <f t="shared" si="23"/>
        <v>0</v>
      </c>
      <c r="M225" s="48">
        <f t="shared" si="24"/>
        <v>0</v>
      </c>
      <c r="N225" s="48">
        <f t="shared" si="25"/>
        <v>0</v>
      </c>
      <c r="O225" s="48">
        <f t="shared" si="26"/>
        <v>0</v>
      </c>
      <c r="P225" s="49">
        <f t="shared" si="27"/>
        <v>0</v>
      </c>
    </row>
    <row r="226" spans="1:16" ht="22.5" x14ac:dyDescent="0.2">
      <c r="A226" s="38">
        <v>5</v>
      </c>
      <c r="B226" s="39"/>
      <c r="C226" s="47" t="s">
        <v>472</v>
      </c>
      <c r="D226" s="25" t="s">
        <v>287</v>
      </c>
      <c r="E226" s="70">
        <v>16</v>
      </c>
      <c r="F226" s="71"/>
      <c r="G226" s="68"/>
      <c r="H226" s="48">
        <f t="shared" si="21"/>
        <v>0</v>
      </c>
      <c r="I226" s="68"/>
      <c r="J226" s="68"/>
      <c r="K226" s="49">
        <f t="shared" si="22"/>
        <v>0</v>
      </c>
      <c r="L226" s="50">
        <f t="shared" si="23"/>
        <v>0</v>
      </c>
      <c r="M226" s="48">
        <f t="shared" si="24"/>
        <v>0</v>
      </c>
      <c r="N226" s="48">
        <f t="shared" si="25"/>
        <v>0</v>
      </c>
      <c r="O226" s="48">
        <f t="shared" si="26"/>
        <v>0</v>
      </c>
      <c r="P226" s="49">
        <f t="shared" si="27"/>
        <v>0</v>
      </c>
    </row>
    <row r="227" spans="1:16" ht="22.5" x14ac:dyDescent="0.2">
      <c r="A227" s="38">
        <v>6</v>
      </c>
      <c r="B227" s="39"/>
      <c r="C227" s="47" t="s">
        <v>473</v>
      </c>
      <c r="D227" s="25" t="s">
        <v>71</v>
      </c>
      <c r="E227" s="70">
        <v>16</v>
      </c>
      <c r="F227" s="71"/>
      <c r="G227" s="68"/>
      <c r="H227" s="48">
        <f t="shared" si="21"/>
        <v>0</v>
      </c>
      <c r="I227" s="68"/>
      <c r="J227" s="68"/>
      <c r="K227" s="49">
        <f t="shared" si="22"/>
        <v>0</v>
      </c>
      <c r="L227" s="50">
        <f t="shared" si="23"/>
        <v>0</v>
      </c>
      <c r="M227" s="48">
        <f t="shared" si="24"/>
        <v>0</v>
      </c>
      <c r="N227" s="48">
        <f t="shared" si="25"/>
        <v>0</v>
      </c>
      <c r="O227" s="48">
        <f t="shared" si="26"/>
        <v>0</v>
      </c>
      <c r="P227" s="49">
        <f t="shared" si="27"/>
        <v>0</v>
      </c>
    </row>
    <row r="228" spans="1:16" ht="22.5" x14ac:dyDescent="0.2">
      <c r="A228" s="38">
        <v>7</v>
      </c>
      <c r="B228" s="39"/>
      <c r="C228" s="47" t="s">
        <v>341</v>
      </c>
      <c r="D228" s="25" t="s">
        <v>68</v>
      </c>
      <c r="E228" s="70">
        <v>208</v>
      </c>
      <c r="F228" s="71"/>
      <c r="G228" s="68"/>
      <c r="H228" s="48">
        <f t="shared" si="21"/>
        <v>0</v>
      </c>
      <c r="I228" s="68"/>
      <c r="J228" s="68"/>
      <c r="K228" s="49">
        <f t="shared" si="22"/>
        <v>0</v>
      </c>
      <c r="L228" s="50">
        <f t="shared" si="23"/>
        <v>0</v>
      </c>
      <c r="M228" s="48">
        <f t="shared" si="24"/>
        <v>0</v>
      </c>
      <c r="N228" s="48">
        <f t="shared" si="25"/>
        <v>0</v>
      </c>
      <c r="O228" s="48">
        <f t="shared" si="26"/>
        <v>0</v>
      </c>
      <c r="P228" s="49">
        <f t="shared" si="27"/>
        <v>0</v>
      </c>
    </row>
    <row r="229" spans="1:16" ht="22.5" x14ac:dyDescent="0.2">
      <c r="A229" s="38">
        <v>8</v>
      </c>
      <c r="B229" s="39"/>
      <c r="C229" s="47" t="s">
        <v>342</v>
      </c>
      <c r="D229" s="25" t="s">
        <v>71</v>
      </c>
      <c r="E229" s="70">
        <v>64</v>
      </c>
      <c r="F229" s="71"/>
      <c r="G229" s="68"/>
      <c r="H229" s="48">
        <f t="shared" si="21"/>
        <v>0</v>
      </c>
      <c r="I229" s="68"/>
      <c r="J229" s="68"/>
      <c r="K229" s="49">
        <f t="shared" si="22"/>
        <v>0</v>
      </c>
      <c r="L229" s="50">
        <f t="shared" si="23"/>
        <v>0</v>
      </c>
      <c r="M229" s="48">
        <f t="shared" si="24"/>
        <v>0</v>
      </c>
      <c r="N229" s="48">
        <f t="shared" si="25"/>
        <v>0</v>
      </c>
      <c r="O229" s="48">
        <f t="shared" si="26"/>
        <v>0</v>
      </c>
      <c r="P229" s="49">
        <f t="shared" si="27"/>
        <v>0</v>
      </c>
    </row>
    <row r="230" spans="1:16" ht="22.5" x14ac:dyDescent="0.2">
      <c r="A230" s="38">
        <v>9</v>
      </c>
      <c r="B230" s="39"/>
      <c r="C230" s="47" t="s">
        <v>343</v>
      </c>
      <c r="D230" s="25" t="s">
        <v>71</v>
      </c>
      <c r="E230" s="70">
        <v>24</v>
      </c>
      <c r="F230" s="71"/>
      <c r="G230" s="68"/>
      <c r="H230" s="48">
        <f t="shared" si="21"/>
        <v>0</v>
      </c>
      <c r="I230" s="68"/>
      <c r="J230" s="68"/>
      <c r="K230" s="49">
        <f t="shared" si="22"/>
        <v>0</v>
      </c>
      <c r="L230" s="50">
        <f t="shared" si="23"/>
        <v>0</v>
      </c>
      <c r="M230" s="48">
        <f t="shared" si="24"/>
        <v>0</v>
      </c>
      <c r="N230" s="48">
        <f t="shared" si="25"/>
        <v>0</v>
      </c>
      <c r="O230" s="48">
        <f t="shared" si="26"/>
        <v>0</v>
      </c>
      <c r="P230" s="49">
        <f t="shared" si="27"/>
        <v>0</v>
      </c>
    </row>
    <row r="231" spans="1:16" ht="22.5" x14ac:dyDescent="0.2">
      <c r="A231" s="38">
        <v>10</v>
      </c>
      <c r="B231" s="39"/>
      <c r="C231" s="47" t="s">
        <v>344</v>
      </c>
      <c r="D231" s="25" t="s">
        <v>71</v>
      </c>
      <c r="E231" s="70">
        <v>8</v>
      </c>
      <c r="F231" s="71"/>
      <c r="G231" s="68"/>
      <c r="H231" s="48">
        <f t="shared" si="21"/>
        <v>0</v>
      </c>
      <c r="I231" s="68"/>
      <c r="J231" s="68"/>
      <c r="K231" s="49">
        <f t="shared" si="22"/>
        <v>0</v>
      </c>
      <c r="L231" s="50">
        <f t="shared" si="23"/>
        <v>0</v>
      </c>
      <c r="M231" s="48">
        <f t="shared" si="24"/>
        <v>0</v>
      </c>
      <c r="N231" s="48">
        <f t="shared" si="25"/>
        <v>0</v>
      </c>
      <c r="O231" s="48">
        <f t="shared" si="26"/>
        <v>0</v>
      </c>
      <c r="P231" s="49">
        <f t="shared" si="27"/>
        <v>0</v>
      </c>
    </row>
    <row r="232" spans="1:16" ht="33.75" x14ac:dyDescent="0.2">
      <c r="A232" s="38">
        <v>11</v>
      </c>
      <c r="B232" s="39"/>
      <c r="C232" s="47" t="s">
        <v>345</v>
      </c>
      <c r="D232" s="25" t="s">
        <v>71</v>
      </c>
      <c r="E232" s="70">
        <v>32</v>
      </c>
      <c r="F232" s="71"/>
      <c r="G232" s="68"/>
      <c r="H232" s="48">
        <f t="shared" si="21"/>
        <v>0</v>
      </c>
      <c r="I232" s="68"/>
      <c r="J232" s="68"/>
      <c r="K232" s="49">
        <f t="shared" si="22"/>
        <v>0</v>
      </c>
      <c r="L232" s="50">
        <f t="shared" si="23"/>
        <v>0</v>
      </c>
      <c r="M232" s="48">
        <f t="shared" si="24"/>
        <v>0</v>
      </c>
      <c r="N232" s="48">
        <f t="shared" si="25"/>
        <v>0</v>
      </c>
      <c r="O232" s="48">
        <f t="shared" si="26"/>
        <v>0</v>
      </c>
      <c r="P232" s="49">
        <f t="shared" si="27"/>
        <v>0</v>
      </c>
    </row>
    <row r="233" spans="1:16" ht="22.5" x14ac:dyDescent="0.2">
      <c r="A233" s="38">
        <v>12</v>
      </c>
      <c r="B233" s="39"/>
      <c r="C233" s="47" t="s">
        <v>320</v>
      </c>
      <c r="D233" s="25" t="s">
        <v>83</v>
      </c>
      <c r="E233" s="70">
        <v>1.2</v>
      </c>
      <c r="F233" s="71"/>
      <c r="G233" s="68"/>
      <c r="H233" s="48">
        <f t="shared" si="21"/>
        <v>0</v>
      </c>
      <c r="I233" s="68"/>
      <c r="J233" s="68"/>
      <c r="K233" s="49">
        <f t="shared" si="22"/>
        <v>0</v>
      </c>
      <c r="L233" s="50">
        <f t="shared" si="23"/>
        <v>0</v>
      </c>
      <c r="M233" s="48">
        <f t="shared" si="24"/>
        <v>0</v>
      </c>
      <c r="N233" s="48">
        <f t="shared" si="25"/>
        <v>0</v>
      </c>
      <c r="O233" s="48">
        <f t="shared" si="26"/>
        <v>0</v>
      </c>
      <c r="P233" s="49">
        <f t="shared" si="27"/>
        <v>0</v>
      </c>
    </row>
    <row r="234" spans="1:16" ht="22.5" x14ac:dyDescent="0.2">
      <c r="A234" s="38">
        <v>13</v>
      </c>
      <c r="B234" s="39"/>
      <c r="C234" s="47" t="s">
        <v>321</v>
      </c>
      <c r="D234" s="25" t="s">
        <v>287</v>
      </c>
      <c r="E234" s="70">
        <v>4</v>
      </c>
      <c r="F234" s="71"/>
      <c r="G234" s="68"/>
      <c r="H234" s="48">
        <f t="shared" si="21"/>
        <v>0</v>
      </c>
      <c r="I234" s="68"/>
      <c r="J234" s="68"/>
      <c r="K234" s="49">
        <f t="shared" si="22"/>
        <v>0</v>
      </c>
      <c r="L234" s="50">
        <f t="shared" si="23"/>
        <v>0</v>
      </c>
      <c r="M234" s="48">
        <f t="shared" si="24"/>
        <v>0</v>
      </c>
      <c r="N234" s="48">
        <f t="shared" si="25"/>
        <v>0</v>
      </c>
      <c r="O234" s="48">
        <f t="shared" si="26"/>
        <v>0</v>
      </c>
      <c r="P234" s="49">
        <f t="shared" si="27"/>
        <v>0</v>
      </c>
    </row>
    <row r="235" spans="1:16" x14ac:dyDescent="0.2">
      <c r="A235" s="38">
        <v>14</v>
      </c>
      <c r="B235" s="39"/>
      <c r="C235" s="47" t="s">
        <v>322</v>
      </c>
      <c r="D235" s="25" t="s">
        <v>287</v>
      </c>
      <c r="E235" s="70">
        <v>4</v>
      </c>
      <c r="F235" s="71"/>
      <c r="G235" s="68"/>
      <c r="H235" s="48">
        <f t="shared" si="21"/>
        <v>0</v>
      </c>
      <c r="I235" s="68"/>
      <c r="J235" s="68"/>
      <c r="K235" s="49">
        <f t="shared" si="22"/>
        <v>0</v>
      </c>
      <c r="L235" s="50">
        <f t="shared" si="23"/>
        <v>0</v>
      </c>
      <c r="M235" s="48">
        <f t="shared" si="24"/>
        <v>0</v>
      </c>
      <c r="N235" s="48">
        <f t="shared" si="25"/>
        <v>0</v>
      </c>
      <c r="O235" s="48">
        <f t="shared" si="26"/>
        <v>0</v>
      </c>
      <c r="P235" s="49">
        <f t="shared" si="27"/>
        <v>0</v>
      </c>
    </row>
    <row r="236" spans="1:16" ht="22.5" x14ac:dyDescent="0.2">
      <c r="A236" s="38">
        <v>15</v>
      </c>
      <c r="B236" s="39"/>
      <c r="C236" s="47" t="s">
        <v>323</v>
      </c>
      <c r="D236" s="25" t="s">
        <v>287</v>
      </c>
      <c r="E236" s="70">
        <v>4</v>
      </c>
      <c r="F236" s="71"/>
      <c r="G236" s="68"/>
      <c r="H236" s="48">
        <f t="shared" si="21"/>
        <v>0</v>
      </c>
      <c r="I236" s="68"/>
      <c r="J236" s="68"/>
      <c r="K236" s="49">
        <f t="shared" si="22"/>
        <v>0</v>
      </c>
      <c r="L236" s="50">
        <f t="shared" si="23"/>
        <v>0</v>
      </c>
      <c r="M236" s="48">
        <f t="shared" si="24"/>
        <v>0</v>
      </c>
      <c r="N236" s="48">
        <f t="shared" si="25"/>
        <v>0</v>
      </c>
      <c r="O236" s="48">
        <f t="shared" si="26"/>
        <v>0</v>
      </c>
      <c r="P236" s="49">
        <f t="shared" si="27"/>
        <v>0</v>
      </c>
    </row>
    <row r="237" spans="1:16" x14ac:dyDescent="0.2">
      <c r="A237" s="38"/>
      <c r="B237" s="39"/>
      <c r="C237" s="47" t="s">
        <v>360</v>
      </c>
      <c r="D237" s="25"/>
      <c r="E237" s="70"/>
      <c r="F237" s="71"/>
      <c r="G237" s="68"/>
      <c r="H237" s="48">
        <f t="shared" si="21"/>
        <v>0</v>
      </c>
      <c r="I237" s="68"/>
      <c r="J237" s="68"/>
      <c r="K237" s="49">
        <f t="shared" si="22"/>
        <v>0</v>
      </c>
      <c r="L237" s="50">
        <f t="shared" si="23"/>
        <v>0</v>
      </c>
      <c r="M237" s="48">
        <f t="shared" si="24"/>
        <v>0</v>
      </c>
      <c r="N237" s="48">
        <f t="shared" si="25"/>
        <v>0</v>
      </c>
      <c r="O237" s="48">
        <f t="shared" si="26"/>
        <v>0</v>
      </c>
      <c r="P237" s="49">
        <f t="shared" si="27"/>
        <v>0</v>
      </c>
    </row>
    <row r="238" spans="1:16" x14ac:dyDescent="0.2">
      <c r="A238" s="38"/>
      <c r="B238" s="39"/>
      <c r="C238" s="47" t="s">
        <v>357</v>
      </c>
      <c r="D238" s="25"/>
      <c r="E238" s="70"/>
      <c r="F238" s="71"/>
      <c r="G238" s="68"/>
      <c r="H238" s="48">
        <f t="shared" si="21"/>
        <v>0</v>
      </c>
      <c r="I238" s="68"/>
      <c r="J238" s="68"/>
      <c r="K238" s="49">
        <f t="shared" si="22"/>
        <v>0</v>
      </c>
      <c r="L238" s="50">
        <f t="shared" si="23"/>
        <v>0</v>
      </c>
      <c r="M238" s="48">
        <f t="shared" si="24"/>
        <v>0</v>
      </c>
      <c r="N238" s="48">
        <f t="shared" si="25"/>
        <v>0</v>
      </c>
      <c r="O238" s="48">
        <f t="shared" si="26"/>
        <v>0</v>
      </c>
      <c r="P238" s="49">
        <f t="shared" si="27"/>
        <v>0</v>
      </c>
    </row>
    <row r="239" spans="1:16" x14ac:dyDescent="0.2">
      <c r="A239" s="38">
        <v>1</v>
      </c>
      <c r="B239" s="39"/>
      <c r="C239" s="47" t="s">
        <v>286</v>
      </c>
      <c r="D239" s="25" t="s">
        <v>287</v>
      </c>
      <c r="E239" s="70">
        <v>1</v>
      </c>
      <c r="F239" s="71"/>
      <c r="G239" s="68"/>
      <c r="H239" s="48">
        <f t="shared" si="21"/>
        <v>0</v>
      </c>
      <c r="I239" s="68"/>
      <c r="J239" s="68"/>
      <c r="K239" s="49">
        <f t="shared" si="22"/>
        <v>0</v>
      </c>
      <c r="L239" s="50">
        <f t="shared" si="23"/>
        <v>0</v>
      </c>
      <c r="M239" s="48">
        <f t="shared" si="24"/>
        <v>0</v>
      </c>
      <c r="N239" s="48">
        <f t="shared" si="25"/>
        <v>0</v>
      </c>
      <c r="O239" s="48">
        <f t="shared" si="26"/>
        <v>0</v>
      </c>
      <c r="P239" s="49">
        <f t="shared" si="27"/>
        <v>0</v>
      </c>
    </row>
    <row r="240" spans="1:16" ht="33.75" x14ac:dyDescent="0.2">
      <c r="A240" s="38">
        <v>2</v>
      </c>
      <c r="B240" s="39"/>
      <c r="C240" s="47" t="s">
        <v>338</v>
      </c>
      <c r="D240" s="25" t="s">
        <v>287</v>
      </c>
      <c r="E240" s="70">
        <v>1</v>
      </c>
      <c r="F240" s="71"/>
      <c r="G240" s="68"/>
      <c r="H240" s="48">
        <f t="shared" si="21"/>
        <v>0</v>
      </c>
      <c r="I240" s="68"/>
      <c r="J240" s="68"/>
      <c r="K240" s="49">
        <f t="shared" si="22"/>
        <v>0</v>
      </c>
      <c r="L240" s="50">
        <f t="shared" si="23"/>
        <v>0</v>
      </c>
      <c r="M240" s="48">
        <f t="shared" si="24"/>
        <v>0</v>
      </c>
      <c r="N240" s="48">
        <f t="shared" si="25"/>
        <v>0</v>
      </c>
      <c r="O240" s="48">
        <f t="shared" si="26"/>
        <v>0</v>
      </c>
      <c r="P240" s="49">
        <f t="shared" si="27"/>
        <v>0</v>
      </c>
    </row>
    <row r="241" spans="1:16" ht="33.75" x14ac:dyDescent="0.2">
      <c r="A241" s="38">
        <v>3</v>
      </c>
      <c r="B241" s="39"/>
      <c r="C241" s="47" t="s">
        <v>340</v>
      </c>
      <c r="D241" s="25" t="s">
        <v>287</v>
      </c>
      <c r="E241" s="70">
        <v>1</v>
      </c>
      <c r="F241" s="71"/>
      <c r="G241" s="68"/>
      <c r="H241" s="48">
        <f t="shared" si="21"/>
        <v>0</v>
      </c>
      <c r="I241" s="68"/>
      <c r="J241" s="68"/>
      <c r="K241" s="49">
        <f t="shared" si="22"/>
        <v>0</v>
      </c>
      <c r="L241" s="50">
        <f t="shared" si="23"/>
        <v>0</v>
      </c>
      <c r="M241" s="48">
        <f t="shared" si="24"/>
        <v>0</v>
      </c>
      <c r="N241" s="48">
        <f t="shared" si="25"/>
        <v>0</v>
      </c>
      <c r="O241" s="48">
        <f t="shared" si="26"/>
        <v>0</v>
      </c>
      <c r="P241" s="49">
        <f t="shared" si="27"/>
        <v>0</v>
      </c>
    </row>
    <row r="242" spans="1:16" ht="22.5" x14ac:dyDescent="0.2">
      <c r="A242" s="38">
        <v>4</v>
      </c>
      <c r="B242" s="39"/>
      <c r="C242" s="47" t="s">
        <v>472</v>
      </c>
      <c r="D242" s="25" t="s">
        <v>287</v>
      </c>
      <c r="E242" s="70">
        <v>2</v>
      </c>
      <c r="F242" s="71"/>
      <c r="G242" s="68"/>
      <c r="H242" s="48">
        <f t="shared" si="21"/>
        <v>0</v>
      </c>
      <c r="I242" s="68"/>
      <c r="J242" s="68"/>
      <c r="K242" s="49">
        <f t="shared" si="22"/>
        <v>0</v>
      </c>
      <c r="L242" s="50">
        <f t="shared" si="23"/>
        <v>0</v>
      </c>
      <c r="M242" s="48">
        <f t="shared" si="24"/>
        <v>0</v>
      </c>
      <c r="N242" s="48">
        <f t="shared" si="25"/>
        <v>0</v>
      </c>
      <c r="O242" s="48">
        <f t="shared" si="26"/>
        <v>0</v>
      </c>
      <c r="P242" s="49">
        <f t="shared" si="27"/>
        <v>0</v>
      </c>
    </row>
    <row r="243" spans="1:16" ht="22.5" x14ac:dyDescent="0.2">
      <c r="A243" s="38">
        <v>5</v>
      </c>
      <c r="B243" s="39"/>
      <c r="C243" s="47" t="s">
        <v>473</v>
      </c>
      <c r="D243" s="25" t="s">
        <v>71</v>
      </c>
      <c r="E243" s="70">
        <v>2</v>
      </c>
      <c r="F243" s="71"/>
      <c r="G243" s="68"/>
      <c r="H243" s="48">
        <f t="shared" si="21"/>
        <v>0</v>
      </c>
      <c r="I243" s="68"/>
      <c r="J243" s="68"/>
      <c r="K243" s="49">
        <f t="shared" si="22"/>
        <v>0</v>
      </c>
      <c r="L243" s="50">
        <f t="shared" si="23"/>
        <v>0</v>
      </c>
      <c r="M243" s="48">
        <f t="shared" si="24"/>
        <v>0</v>
      </c>
      <c r="N243" s="48">
        <f t="shared" si="25"/>
        <v>0</v>
      </c>
      <c r="O243" s="48">
        <f t="shared" si="26"/>
        <v>0</v>
      </c>
      <c r="P243" s="49">
        <f t="shared" si="27"/>
        <v>0</v>
      </c>
    </row>
    <row r="244" spans="1:16" ht="22.5" x14ac:dyDescent="0.2">
      <c r="A244" s="38">
        <v>6</v>
      </c>
      <c r="B244" s="39"/>
      <c r="C244" s="47" t="s">
        <v>341</v>
      </c>
      <c r="D244" s="25" t="s">
        <v>68</v>
      </c>
      <c r="E244" s="70">
        <v>44</v>
      </c>
      <c r="F244" s="71"/>
      <c r="G244" s="68"/>
      <c r="H244" s="48">
        <f t="shared" si="21"/>
        <v>0</v>
      </c>
      <c r="I244" s="68"/>
      <c r="J244" s="68"/>
      <c r="K244" s="49">
        <f t="shared" si="22"/>
        <v>0</v>
      </c>
      <c r="L244" s="50">
        <f t="shared" si="23"/>
        <v>0</v>
      </c>
      <c r="M244" s="48">
        <f t="shared" si="24"/>
        <v>0</v>
      </c>
      <c r="N244" s="48">
        <f t="shared" si="25"/>
        <v>0</v>
      </c>
      <c r="O244" s="48">
        <f t="shared" si="26"/>
        <v>0</v>
      </c>
      <c r="P244" s="49">
        <f t="shared" si="27"/>
        <v>0</v>
      </c>
    </row>
    <row r="245" spans="1:16" ht="22.5" x14ac:dyDescent="0.2">
      <c r="A245" s="38">
        <v>7</v>
      </c>
      <c r="B245" s="39"/>
      <c r="C245" s="47" t="s">
        <v>342</v>
      </c>
      <c r="D245" s="25" t="s">
        <v>71</v>
      </c>
      <c r="E245" s="70">
        <v>12</v>
      </c>
      <c r="F245" s="71"/>
      <c r="G245" s="68"/>
      <c r="H245" s="48">
        <f t="shared" si="21"/>
        <v>0</v>
      </c>
      <c r="I245" s="68"/>
      <c r="J245" s="68"/>
      <c r="K245" s="49">
        <f t="shared" si="22"/>
        <v>0</v>
      </c>
      <c r="L245" s="50">
        <f t="shared" si="23"/>
        <v>0</v>
      </c>
      <c r="M245" s="48">
        <f t="shared" si="24"/>
        <v>0</v>
      </c>
      <c r="N245" s="48">
        <f t="shared" si="25"/>
        <v>0</v>
      </c>
      <c r="O245" s="48">
        <f t="shared" si="26"/>
        <v>0</v>
      </c>
      <c r="P245" s="49">
        <f t="shared" si="27"/>
        <v>0</v>
      </c>
    </row>
    <row r="246" spans="1:16" ht="22.5" x14ac:dyDescent="0.2">
      <c r="A246" s="38">
        <v>8</v>
      </c>
      <c r="B246" s="39"/>
      <c r="C246" s="47" t="s">
        <v>343</v>
      </c>
      <c r="D246" s="25" t="s">
        <v>71</v>
      </c>
      <c r="E246" s="70">
        <v>2</v>
      </c>
      <c r="F246" s="71"/>
      <c r="G246" s="68"/>
      <c r="H246" s="48">
        <f t="shared" si="21"/>
        <v>0</v>
      </c>
      <c r="I246" s="68"/>
      <c r="J246" s="68"/>
      <c r="K246" s="49">
        <f t="shared" si="22"/>
        <v>0</v>
      </c>
      <c r="L246" s="50">
        <f t="shared" si="23"/>
        <v>0</v>
      </c>
      <c r="M246" s="48">
        <f t="shared" si="24"/>
        <v>0</v>
      </c>
      <c r="N246" s="48">
        <f t="shared" si="25"/>
        <v>0</v>
      </c>
      <c r="O246" s="48">
        <f t="shared" si="26"/>
        <v>0</v>
      </c>
      <c r="P246" s="49">
        <f t="shared" si="27"/>
        <v>0</v>
      </c>
    </row>
    <row r="247" spans="1:16" ht="22.5" x14ac:dyDescent="0.2">
      <c r="A247" s="38">
        <v>9</v>
      </c>
      <c r="B247" s="39"/>
      <c r="C247" s="47" t="s">
        <v>344</v>
      </c>
      <c r="D247" s="25" t="s">
        <v>71</v>
      </c>
      <c r="E247" s="70">
        <v>2</v>
      </c>
      <c r="F247" s="71"/>
      <c r="G247" s="68"/>
      <c r="H247" s="48">
        <f t="shared" si="21"/>
        <v>0</v>
      </c>
      <c r="I247" s="68"/>
      <c r="J247" s="68"/>
      <c r="K247" s="49">
        <f t="shared" si="22"/>
        <v>0</v>
      </c>
      <c r="L247" s="50">
        <f t="shared" si="23"/>
        <v>0</v>
      </c>
      <c r="M247" s="48">
        <f t="shared" si="24"/>
        <v>0</v>
      </c>
      <c r="N247" s="48">
        <f t="shared" si="25"/>
        <v>0</v>
      </c>
      <c r="O247" s="48">
        <f t="shared" si="26"/>
        <v>0</v>
      </c>
      <c r="P247" s="49">
        <f t="shared" si="27"/>
        <v>0</v>
      </c>
    </row>
    <row r="248" spans="1:16" ht="33.75" x14ac:dyDescent="0.2">
      <c r="A248" s="38">
        <v>10</v>
      </c>
      <c r="B248" s="39"/>
      <c r="C248" s="47" t="s">
        <v>345</v>
      </c>
      <c r="D248" s="25" t="s">
        <v>71</v>
      </c>
      <c r="E248" s="70">
        <v>14</v>
      </c>
      <c r="F248" s="71"/>
      <c r="G248" s="68"/>
      <c r="H248" s="48">
        <f t="shared" si="21"/>
        <v>0</v>
      </c>
      <c r="I248" s="68"/>
      <c r="J248" s="68"/>
      <c r="K248" s="49">
        <f t="shared" si="22"/>
        <v>0</v>
      </c>
      <c r="L248" s="50">
        <f t="shared" si="23"/>
        <v>0</v>
      </c>
      <c r="M248" s="48">
        <f t="shared" si="24"/>
        <v>0</v>
      </c>
      <c r="N248" s="48">
        <f t="shared" si="25"/>
        <v>0</v>
      </c>
      <c r="O248" s="48">
        <f t="shared" si="26"/>
        <v>0</v>
      </c>
      <c r="P248" s="49">
        <f t="shared" si="27"/>
        <v>0</v>
      </c>
    </row>
    <row r="249" spans="1:16" ht="22.5" x14ac:dyDescent="0.2">
      <c r="A249" s="38">
        <v>11</v>
      </c>
      <c r="B249" s="39"/>
      <c r="C249" s="47" t="s">
        <v>320</v>
      </c>
      <c r="D249" s="25" t="s">
        <v>83</v>
      </c>
      <c r="E249" s="70">
        <v>0.3</v>
      </c>
      <c r="F249" s="71"/>
      <c r="G249" s="68"/>
      <c r="H249" s="48">
        <f t="shared" si="21"/>
        <v>0</v>
      </c>
      <c r="I249" s="68"/>
      <c r="J249" s="68"/>
      <c r="K249" s="49">
        <f t="shared" si="22"/>
        <v>0</v>
      </c>
      <c r="L249" s="50">
        <f t="shared" si="23"/>
        <v>0</v>
      </c>
      <c r="M249" s="48">
        <f t="shared" si="24"/>
        <v>0</v>
      </c>
      <c r="N249" s="48">
        <f t="shared" si="25"/>
        <v>0</v>
      </c>
      <c r="O249" s="48">
        <f t="shared" si="26"/>
        <v>0</v>
      </c>
      <c r="P249" s="49">
        <f t="shared" si="27"/>
        <v>0</v>
      </c>
    </row>
    <row r="250" spans="1:16" ht="22.5" x14ac:dyDescent="0.2">
      <c r="A250" s="38">
        <v>12</v>
      </c>
      <c r="B250" s="39"/>
      <c r="C250" s="47" t="s">
        <v>321</v>
      </c>
      <c r="D250" s="25" t="s">
        <v>287</v>
      </c>
      <c r="E250" s="70">
        <v>1</v>
      </c>
      <c r="F250" s="71"/>
      <c r="G250" s="68"/>
      <c r="H250" s="48">
        <f t="shared" si="21"/>
        <v>0</v>
      </c>
      <c r="I250" s="68"/>
      <c r="J250" s="68"/>
      <c r="K250" s="49">
        <f t="shared" si="22"/>
        <v>0</v>
      </c>
      <c r="L250" s="50">
        <f t="shared" si="23"/>
        <v>0</v>
      </c>
      <c r="M250" s="48">
        <f t="shared" si="24"/>
        <v>0</v>
      </c>
      <c r="N250" s="48">
        <f t="shared" si="25"/>
        <v>0</v>
      </c>
      <c r="O250" s="48">
        <f t="shared" si="26"/>
        <v>0</v>
      </c>
      <c r="P250" s="49">
        <f t="shared" si="27"/>
        <v>0</v>
      </c>
    </row>
    <row r="251" spans="1:16" ht="22.5" x14ac:dyDescent="0.2">
      <c r="A251" s="38">
        <v>13</v>
      </c>
      <c r="B251" s="39"/>
      <c r="C251" s="47" t="s">
        <v>328</v>
      </c>
      <c r="D251" s="25" t="s">
        <v>68</v>
      </c>
      <c r="E251" s="70">
        <v>12</v>
      </c>
      <c r="F251" s="71"/>
      <c r="G251" s="68"/>
      <c r="H251" s="48">
        <f t="shared" si="21"/>
        <v>0</v>
      </c>
      <c r="I251" s="68"/>
      <c r="J251" s="68"/>
      <c r="K251" s="49">
        <f t="shared" si="22"/>
        <v>0</v>
      </c>
      <c r="L251" s="50">
        <f t="shared" si="23"/>
        <v>0</v>
      </c>
      <c r="M251" s="48">
        <f t="shared" si="24"/>
        <v>0</v>
      </c>
      <c r="N251" s="48">
        <f t="shared" si="25"/>
        <v>0</v>
      </c>
      <c r="O251" s="48">
        <f t="shared" si="26"/>
        <v>0</v>
      </c>
      <c r="P251" s="49">
        <f t="shared" si="27"/>
        <v>0</v>
      </c>
    </row>
    <row r="252" spans="1:16" x14ac:dyDescent="0.2">
      <c r="A252" s="38">
        <v>14</v>
      </c>
      <c r="B252" s="39"/>
      <c r="C252" s="47" t="s">
        <v>322</v>
      </c>
      <c r="D252" s="25" t="s">
        <v>287</v>
      </c>
      <c r="E252" s="70">
        <v>1</v>
      </c>
      <c r="F252" s="71"/>
      <c r="G252" s="68"/>
      <c r="H252" s="48">
        <f t="shared" si="21"/>
        <v>0</v>
      </c>
      <c r="I252" s="68"/>
      <c r="J252" s="68"/>
      <c r="K252" s="49">
        <f t="shared" si="22"/>
        <v>0</v>
      </c>
      <c r="L252" s="50">
        <f t="shared" si="23"/>
        <v>0</v>
      </c>
      <c r="M252" s="48">
        <f t="shared" si="24"/>
        <v>0</v>
      </c>
      <c r="N252" s="48">
        <f t="shared" si="25"/>
        <v>0</v>
      </c>
      <c r="O252" s="48">
        <f t="shared" si="26"/>
        <v>0</v>
      </c>
      <c r="P252" s="49">
        <f t="shared" si="27"/>
        <v>0</v>
      </c>
    </row>
    <row r="253" spans="1:16" ht="23.25" thickBot="1" x14ac:dyDescent="0.25">
      <c r="A253" s="38">
        <v>15</v>
      </c>
      <c r="B253" s="39"/>
      <c r="C253" s="47" t="s">
        <v>323</v>
      </c>
      <c r="D253" s="25" t="s">
        <v>287</v>
      </c>
      <c r="E253" s="70">
        <v>1</v>
      </c>
      <c r="F253" s="71"/>
      <c r="G253" s="68"/>
      <c r="H253" s="48">
        <f t="shared" si="21"/>
        <v>0</v>
      </c>
      <c r="I253" s="68"/>
      <c r="J253" s="68"/>
      <c r="K253" s="49">
        <f t="shared" si="22"/>
        <v>0</v>
      </c>
      <c r="L253" s="50">
        <f t="shared" si="23"/>
        <v>0</v>
      </c>
      <c r="M253" s="48">
        <f t="shared" si="24"/>
        <v>0</v>
      </c>
      <c r="N253" s="48">
        <f t="shared" si="25"/>
        <v>0</v>
      </c>
      <c r="O253" s="48">
        <f t="shared" si="26"/>
        <v>0</v>
      </c>
      <c r="P253" s="49">
        <f t="shared" si="27"/>
        <v>0</v>
      </c>
    </row>
    <row r="254" spans="1:16" ht="12" thickBot="1" x14ac:dyDescent="0.25">
      <c r="A254" s="167" t="s">
        <v>97</v>
      </c>
      <c r="B254" s="168"/>
      <c r="C254" s="168"/>
      <c r="D254" s="168"/>
      <c r="E254" s="168"/>
      <c r="F254" s="168"/>
      <c r="G254" s="168"/>
      <c r="H254" s="168"/>
      <c r="I254" s="168"/>
      <c r="J254" s="168"/>
      <c r="K254" s="169"/>
      <c r="L254" s="72">
        <f>SUM(L14:L253)</f>
        <v>0</v>
      </c>
      <c r="M254" s="73">
        <f>SUM(M14:M253)</f>
        <v>0</v>
      </c>
      <c r="N254" s="73">
        <f>SUM(N14:N253)</f>
        <v>0</v>
      </c>
      <c r="O254" s="73">
        <f>SUM(O14:O253)</f>
        <v>0</v>
      </c>
      <c r="P254" s="74">
        <f>SUM(P14:P253)</f>
        <v>0</v>
      </c>
    </row>
    <row r="255" spans="1:16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 x14ac:dyDescent="0.2">
      <c r="A257" s="1" t="s">
        <v>14</v>
      </c>
      <c r="B257" s="17"/>
      <c r="C257" s="166">
        <f>'Kops a'!C34:H34</f>
        <v>0</v>
      </c>
      <c r="D257" s="166"/>
      <c r="E257" s="166"/>
      <c r="F257" s="166"/>
      <c r="G257" s="166"/>
      <c r="H257" s="166"/>
      <c r="I257" s="17"/>
      <c r="J257" s="17"/>
      <c r="K257" s="17"/>
      <c r="L257" s="17"/>
      <c r="M257" s="17"/>
      <c r="N257" s="17"/>
      <c r="O257" s="17"/>
      <c r="P257" s="17"/>
    </row>
    <row r="258" spans="1:16" x14ac:dyDescent="0.2">
      <c r="A258" s="17"/>
      <c r="B258" s="17"/>
      <c r="C258" s="103" t="s">
        <v>15</v>
      </c>
      <c r="D258" s="103"/>
      <c r="E258" s="103"/>
      <c r="F258" s="103"/>
      <c r="G258" s="103"/>
      <c r="H258" s="103"/>
      <c r="I258" s="17"/>
      <c r="J258" s="17"/>
      <c r="K258" s="17"/>
      <c r="L258" s="17"/>
      <c r="M258" s="17"/>
      <c r="N258" s="17"/>
      <c r="O258" s="17"/>
      <c r="P258" s="17"/>
    </row>
    <row r="259" spans="1:16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 x14ac:dyDescent="0.2">
      <c r="A260" s="91" t="str">
        <f>'Kops a'!A37</f>
        <v>Tāme sastādīta 20__. gada __. _________</v>
      </c>
      <c r="B260" s="92"/>
      <c r="C260" s="92"/>
      <c r="D260" s="92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 x14ac:dyDescent="0.2">
      <c r="A262" s="1" t="s">
        <v>38</v>
      </c>
      <c r="B262" s="17"/>
      <c r="C262" s="166">
        <f>'Kops a'!C39:H39</f>
        <v>0</v>
      </c>
      <c r="D262" s="166"/>
      <c r="E262" s="166"/>
      <c r="F262" s="166"/>
      <c r="G262" s="166"/>
      <c r="H262" s="166"/>
      <c r="I262" s="17"/>
      <c r="J262" s="17"/>
      <c r="K262" s="17"/>
      <c r="L262" s="17"/>
      <c r="M262" s="17"/>
      <c r="N262" s="17"/>
      <c r="O262" s="17"/>
      <c r="P262" s="17"/>
    </row>
    <row r="263" spans="1:16" x14ac:dyDescent="0.2">
      <c r="A263" s="17"/>
      <c r="B263" s="17"/>
      <c r="C263" s="103" t="s">
        <v>15</v>
      </c>
      <c r="D263" s="103"/>
      <c r="E263" s="103"/>
      <c r="F263" s="103"/>
      <c r="G263" s="103"/>
      <c r="H263" s="103"/>
      <c r="I263" s="17"/>
      <c r="J263" s="17"/>
      <c r="K263" s="17"/>
      <c r="L263" s="17"/>
      <c r="M263" s="17"/>
      <c r="N263" s="17"/>
      <c r="O263" s="17"/>
      <c r="P263" s="17"/>
    </row>
    <row r="264" spans="1:16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 x14ac:dyDescent="0.2">
      <c r="A265" s="91" t="s">
        <v>55</v>
      </c>
      <c r="B265" s="92"/>
      <c r="C265" s="96">
        <f>'Kops a'!C42</f>
        <v>0</v>
      </c>
      <c r="D265" s="51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 ht="13.5" x14ac:dyDescent="0.2">
      <c r="B267" s="100" t="s">
        <v>415</v>
      </c>
    </row>
    <row r="268" spans="1:16" ht="12" x14ac:dyDescent="0.2">
      <c r="B268" s="101" t="s">
        <v>416</v>
      </c>
    </row>
    <row r="269" spans="1:16" ht="12" x14ac:dyDescent="0.2">
      <c r="B269" s="101" t="s">
        <v>417</v>
      </c>
    </row>
  </sheetData>
  <mergeCells count="22">
    <mergeCell ref="C263:H263"/>
    <mergeCell ref="C4:I4"/>
    <mergeCell ref="F12:K12"/>
    <mergeCell ref="A9:F9"/>
    <mergeCell ref="J9:M9"/>
    <mergeCell ref="D8:L8"/>
    <mergeCell ref="A254:K254"/>
    <mergeCell ref="C257:H257"/>
    <mergeCell ref="C258:H258"/>
    <mergeCell ref="C262:H26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53 I15:J253 D15:G253">
    <cfRule type="cellIs" dxfId="59" priority="27" operator="equal">
      <formula>0</formula>
    </cfRule>
  </conditionalFormatting>
  <conditionalFormatting sqref="N9:O9">
    <cfRule type="cellIs" dxfId="58" priority="26" operator="equal">
      <formula>0</formula>
    </cfRule>
  </conditionalFormatting>
  <conditionalFormatting sqref="A9:F9">
    <cfRule type="containsText" dxfId="5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3" operator="equal">
      <formula>0</formula>
    </cfRule>
  </conditionalFormatting>
  <conditionalFormatting sqref="O10">
    <cfRule type="cellIs" dxfId="55" priority="22" operator="equal">
      <formula>"20__. gada __. _________"</formula>
    </cfRule>
  </conditionalFormatting>
  <conditionalFormatting sqref="A254:K254">
    <cfRule type="containsText" dxfId="54" priority="21" operator="containsText" text="Tiešās izmaksas kopā, t. sk. darba devēja sociālais nodoklis __.__% ">
      <formula>NOT(ISERROR(SEARCH("Tiešās izmaksas kopā, t. sk. darba devēja sociālais nodoklis __.__% ",A254)))</formula>
    </cfRule>
  </conditionalFormatting>
  <conditionalFormatting sqref="H14:H253 K14:P253 L254:P254">
    <cfRule type="cellIs" dxfId="53" priority="16" operator="equal">
      <formula>0</formula>
    </cfRule>
  </conditionalFormatting>
  <conditionalFormatting sqref="C4:I4">
    <cfRule type="cellIs" dxfId="52" priority="15" operator="equal">
      <formula>0</formula>
    </cfRule>
  </conditionalFormatting>
  <conditionalFormatting sqref="C15:C253">
    <cfRule type="cellIs" dxfId="51" priority="14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262:H262">
    <cfRule type="cellIs" dxfId="45" priority="4" operator="equal">
      <formula>0</formula>
    </cfRule>
  </conditionalFormatting>
  <conditionalFormatting sqref="C257:H257">
    <cfRule type="cellIs" dxfId="44" priority="3" operator="equal">
      <formula>0</formula>
    </cfRule>
  </conditionalFormatting>
  <conditionalFormatting sqref="C262:H262 C265 C257:H257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______________",A260)))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A260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_________________________________",A265)))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54"/>
  <sheetViews>
    <sheetView topLeftCell="A19" zoomScale="130" zoomScaleNormal="130" workbookViewId="0">
      <selection activeCell="A39" sqref="A39:K3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361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362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P39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A45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ht="22.5" x14ac:dyDescent="0.2">
      <c r="A14" s="64">
        <v>1</v>
      </c>
      <c r="B14" s="65"/>
      <c r="C14" s="66" t="s">
        <v>478</v>
      </c>
      <c r="D14" s="67" t="s">
        <v>71</v>
      </c>
      <c r="E14" s="70">
        <v>5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/>
      <c r="C15" s="47" t="s">
        <v>479</v>
      </c>
      <c r="D15" s="25" t="s">
        <v>71</v>
      </c>
      <c r="E15" s="70">
        <v>5</v>
      </c>
      <c r="F15" s="71"/>
      <c r="G15" s="68"/>
      <c r="H15" s="48">
        <f t="shared" ref="H15:H38" si="0">ROUND(F15*G15,2)</f>
        <v>0</v>
      </c>
      <c r="I15" s="68"/>
      <c r="J15" s="68"/>
      <c r="K15" s="49">
        <f t="shared" ref="K15:K38" si="1">SUM(H15:J15)</f>
        <v>0</v>
      </c>
      <c r="L15" s="50">
        <f t="shared" ref="L15:L38" si="2">ROUND(E15*F15,2)</f>
        <v>0</v>
      </c>
      <c r="M15" s="48">
        <f t="shared" ref="M15:M38" si="3">ROUND(H15*E15,2)</f>
        <v>0</v>
      </c>
      <c r="N15" s="48">
        <f t="shared" ref="N15:N38" si="4">ROUND(I15*E15,2)</f>
        <v>0</v>
      </c>
      <c r="O15" s="48">
        <f t="shared" ref="O15:O38" si="5">ROUND(J15*E15,2)</f>
        <v>0</v>
      </c>
      <c r="P15" s="49">
        <f t="shared" ref="P15:P38" si="6">SUM(M15:O15)</f>
        <v>0</v>
      </c>
    </row>
    <row r="16" spans="1:16" x14ac:dyDescent="0.2">
      <c r="A16" s="38">
        <v>3</v>
      </c>
      <c r="B16" s="39"/>
      <c r="C16" s="47" t="s">
        <v>480</v>
      </c>
      <c r="D16" s="25" t="s">
        <v>71</v>
      </c>
      <c r="E16" s="70">
        <v>5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4</v>
      </c>
      <c r="B17" s="39"/>
      <c r="C17" s="47" t="s">
        <v>363</v>
      </c>
      <c r="D17" s="25" t="s">
        <v>71</v>
      </c>
      <c r="E17" s="70">
        <v>10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5</v>
      </c>
      <c r="B18" s="39"/>
      <c r="C18" s="47" t="s">
        <v>481</v>
      </c>
      <c r="D18" s="25" t="s">
        <v>71</v>
      </c>
      <c r="E18" s="70">
        <v>5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6</v>
      </c>
      <c r="B19" s="39"/>
      <c r="C19" s="47" t="s">
        <v>482</v>
      </c>
      <c r="D19" s="25" t="s">
        <v>125</v>
      </c>
      <c r="E19" s="70">
        <v>5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7</v>
      </c>
      <c r="B20" s="39"/>
      <c r="C20" s="47" t="s">
        <v>483</v>
      </c>
      <c r="D20" s="25" t="s">
        <v>68</v>
      </c>
      <c r="E20" s="70">
        <v>10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8</v>
      </c>
      <c r="B21" s="39"/>
      <c r="C21" s="47" t="s">
        <v>484</v>
      </c>
      <c r="D21" s="25" t="s">
        <v>71</v>
      </c>
      <c r="E21" s="70">
        <v>5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9</v>
      </c>
      <c r="B22" s="39"/>
      <c r="C22" s="47" t="s">
        <v>485</v>
      </c>
      <c r="D22" s="25" t="s">
        <v>71</v>
      </c>
      <c r="E22" s="70">
        <v>5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10</v>
      </c>
      <c r="B23" s="39"/>
      <c r="C23" s="47" t="s">
        <v>486</v>
      </c>
      <c r="D23" s="25" t="s">
        <v>68</v>
      </c>
      <c r="E23" s="70">
        <v>20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11</v>
      </c>
      <c r="B24" s="39"/>
      <c r="C24" s="47" t="s">
        <v>364</v>
      </c>
      <c r="D24" s="25" t="s">
        <v>365</v>
      </c>
      <c r="E24" s="70">
        <v>5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12</v>
      </c>
      <c r="B25" s="39"/>
      <c r="C25" s="47" t="s">
        <v>366</v>
      </c>
      <c r="D25" s="25" t="s">
        <v>74</v>
      </c>
      <c r="E25" s="70">
        <v>2.5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13</v>
      </c>
      <c r="B26" s="39"/>
      <c r="C26" s="47" t="s">
        <v>487</v>
      </c>
      <c r="D26" s="25" t="s">
        <v>71</v>
      </c>
      <c r="E26" s="70">
        <v>5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14</v>
      </c>
      <c r="B27" s="39"/>
      <c r="C27" s="47" t="s">
        <v>367</v>
      </c>
      <c r="D27" s="25" t="s">
        <v>68</v>
      </c>
      <c r="E27" s="70">
        <v>10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15</v>
      </c>
      <c r="B28" s="39"/>
      <c r="C28" s="47" t="s">
        <v>368</v>
      </c>
      <c r="D28" s="25" t="s">
        <v>68</v>
      </c>
      <c r="E28" s="70">
        <v>4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16</v>
      </c>
      <c r="B29" s="39"/>
      <c r="C29" s="47" t="s">
        <v>369</v>
      </c>
      <c r="D29" s="25" t="s">
        <v>68</v>
      </c>
      <c r="E29" s="70">
        <v>4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17</v>
      </c>
      <c r="B30" s="39"/>
      <c r="C30" s="47" t="s">
        <v>370</v>
      </c>
      <c r="D30" s="25" t="s">
        <v>95</v>
      </c>
      <c r="E30" s="70">
        <v>2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18</v>
      </c>
      <c r="B31" s="39"/>
      <c r="C31" s="47" t="s">
        <v>371</v>
      </c>
      <c r="D31" s="25" t="s">
        <v>372</v>
      </c>
      <c r="E31" s="70">
        <v>1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19</v>
      </c>
      <c r="B32" s="39"/>
      <c r="C32" s="47" t="s">
        <v>373</v>
      </c>
      <c r="D32" s="25" t="s">
        <v>287</v>
      </c>
      <c r="E32" s="70">
        <v>1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20</v>
      </c>
      <c r="B33" s="39"/>
      <c r="C33" s="47" t="s">
        <v>374</v>
      </c>
      <c r="D33" s="25" t="s">
        <v>287</v>
      </c>
      <c r="E33" s="70">
        <v>1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21</v>
      </c>
      <c r="B34" s="39"/>
      <c r="C34" s="47" t="s">
        <v>375</v>
      </c>
      <c r="D34" s="25" t="s">
        <v>74</v>
      </c>
      <c r="E34" s="70">
        <v>1.5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22</v>
      </c>
      <c r="B35" s="39"/>
      <c r="C35" s="47" t="s">
        <v>376</v>
      </c>
      <c r="D35" s="25" t="s">
        <v>365</v>
      </c>
      <c r="E35" s="70">
        <v>5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23</v>
      </c>
      <c r="B36" s="39"/>
      <c r="C36" s="47" t="s">
        <v>377</v>
      </c>
      <c r="D36" s="25" t="s">
        <v>365</v>
      </c>
      <c r="E36" s="70">
        <v>5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24</v>
      </c>
      <c r="B37" s="39"/>
      <c r="C37" s="47" t="s">
        <v>378</v>
      </c>
      <c r="D37" s="25" t="s">
        <v>71</v>
      </c>
      <c r="E37" s="70">
        <v>5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12" thickBot="1" x14ac:dyDescent="0.25">
      <c r="A38" s="38">
        <v>25</v>
      </c>
      <c r="B38" s="39"/>
      <c r="C38" s="47" t="s">
        <v>488</v>
      </c>
      <c r="D38" s="25" t="s">
        <v>71</v>
      </c>
      <c r="E38" s="70">
        <v>5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12" thickBot="1" x14ac:dyDescent="0.25">
      <c r="A39" s="167" t="s">
        <v>97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/>
      <c r="L39" s="72">
        <f>SUM(L14:L38)</f>
        <v>0</v>
      </c>
      <c r="M39" s="73">
        <f>SUM(M14:M38)</f>
        <v>0</v>
      </c>
      <c r="N39" s="73">
        <f>SUM(N14:N38)</f>
        <v>0</v>
      </c>
      <c r="O39" s="73">
        <f>SUM(O14:O38)</f>
        <v>0</v>
      </c>
      <c r="P39" s="74">
        <f>SUM(P14:P38)</f>
        <v>0</v>
      </c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" t="s">
        <v>14</v>
      </c>
      <c r="B42" s="17"/>
      <c r="C42" s="166">
        <f>'Kops a'!C34:H34</f>
        <v>0</v>
      </c>
      <c r="D42" s="166"/>
      <c r="E42" s="166"/>
      <c r="F42" s="166"/>
      <c r="G42" s="166"/>
      <c r="H42" s="166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03" t="s">
        <v>15</v>
      </c>
      <c r="D43" s="103"/>
      <c r="E43" s="103"/>
      <c r="F43" s="103"/>
      <c r="G43" s="103"/>
      <c r="H43" s="103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91" t="str">
        <f>'Kops a'!A37</f>
        <v>Tāme sastādīta 20__. gada __. _________</v>
      </c>
      <c r="B45" s="92"/>
      <c r="C45" s="92"/>
      <c r="D45" s="92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" t="s">
        <v>38</v>
      </c>
      <c r="B47" s="17"/>
      <c r="C47" s="166">
        <f>'Kops a'!C39:H39</f>
        <v>0</v>
      </c>
      <c r="D47" s="166"/>
      <c r="E47" s="166"/>
      <c r="F47" s="166"/>
      <c r="G47" s="166"/>
      <c r="H47" s="166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03" t="s">
        <v>15</v>
      </c>
      <c r="D48" s="103"/>
      <c r="E48" s="103"/>
      <c r="F48" s="103"/>
      <c r="G48" s="103"/>
      <c r="H48" s="103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91" t="s">
        <v>55</v>
      </c>
      <c r="B50" s="92"/>
      <c r="C50" s="96">
        <f>'Kops a'!C42</f>
        <v>0</v>
      </c>
      <c r="D50" s="51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ht="13.5" x14ac:dyDescent="0.2">
      <c r="B52" s="100" t="s">
        <v>415</v>
      </c>
    </row>
    <row r="53" spans="1:16" ht="12" x14ac:dyDescent="0.2">
      <c r="B53" s="101" t="s">
        <v>416</v>
      </c>
    </row>
    <row r="54" spans="1:16" ht="12" x14ac:dyDescent="0.2">
      <c r="B54" s="101" t="s">
        <v>417</v>
      </c>
    </row>
  </sheetData>
  <mergeCells count="22">
    <mergeCell ref="C48:H48"/>
    <mergeCell ref="C4:I4"/>
    <mergeCell ref="F12:K12"/>
    <mergeCell ref="A9:F9"/>
    <mergeCell ref="J9:M9"/>
    <mergeCell ref="D8:L8"/>
    <mergeCell ref="A39:K39"/>
    <mergeCell ref="C42:H42"/>
    <mergeCell ref="C43:H43"/>
    <mergeCell ref="C47:H4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38 I15:J38 D15:G38">
    <cfRule type="cellIs" dxfId="39" priority="27" operator="equal">
      <formula>0</formula>
    </cfRule>
  </conditionalFormatting>
  <conditionalFormatting sqref="N9:O9">
    <cfRule type="cellIs" dxfId="38" priority="26" operator="equal">
      <formula>0</formula>
    </cfRule>
  </conditionalFormatting>
  <conditionalFormatting sqref="A9:F9">
    <cfRule type="containsText" dxfId="3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3" operator="equal">
      <formula>0</formula>
    </cfRule>
  </conditionalFormatting>
  <conditionalFormatting sqref="O10">
    <cfRule type="cellIs" dxfId="35" priority="22" operator="equal">
      <formula>"20__. gada __. _________"</formula>
    </cfRule>
  </conditionalFormatting>
  <conditionalFormatting sqref="A39:K39">
    <cfRule type="containsText" dxfId="34" priority="21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H14:H38 K14:P38 L39:P39">
    <cfRule type="cellIs" dxfId="33" priority="16" operator="equal">
      <formula>0</formula>
    </cfRule>
  </conditionalFormatting>
  <conditionalFormatting sqref="C4:I4">
    <cfRule type="cellIs" dxfId="32" priority="15" operator="equal">
      <formula>0</formula>
    </cfRule>
  </conditionalFormatting>
  <conditionalFormatting sqref="C15:C38">
    <cfRule type="cellIs" dxfId="31" priority="14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47:H47">
    <cfRule type="cellIs" dxfId="25" priority="4" operator="equal">
      <formula>0</formula>
    </cfRule>
  </conditionalFormatting>
  <conditionalFormatting sqref="C42:H42">
    <cfRule type="cellIs" dxfId="24" priority="3" operator="equal">
      <formula>0</formula>
    </cfRule>
  </conditionalFormatting>
  <conditionalFormatting sqref="C47:H47 C50 C42:H42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C848299-F747-4D4C-BE47-58A1BBDB8A5B}">
            <xm:f>NOT(ISERROR(SEARCH("Tāme sastādīta ____. gada ___. ______________",A45)))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  <x14:conditionalFormatting xmlns:xm="http://schemas.microsoft.com/office/excel/2006/main">
          <x14:cfRule type="containsText" priority="5" operator="containsText" id="{1A9581D5-9790-4D5D-94E5-4E7B8C258AD0}">
            <xm:f>NOT(ISERROR(SEARCH("Sertifikāta Nr. _________________________________",A50)))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4C8-B942-468C-9E35-4B652372A6EE}">
  <sheetPr codeName="Sheet12"/>
  <dimension ref="A1:P59"/>
  <sheetViews>
    <sheetView topLeftCell="A6" zoomScale="145" zoomScaleNormal="145" workbookViewId="0">
      <selection activeCell="C36" sqref="C3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a'!A24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379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380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P44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A50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/>
      <c r="B14" s="65"/>
      <c r="C14" s="65" t="s">
        <v>381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2.5" x14ac:dyDescent="0.2">
      <c r="A15" s="38">
        <v>1</v>
      </c>
      <c r="B15" s="39"/>
      <c r="C15" s="47" t="s">
        <v>382</v>
      </c>
      <c r="D15" s="25" t="s">
        <v>383</v>
      </c>
      <c r="E15" s="70">
        <v>10</v>
      </c>
      <c r="F15" s="71"/>
      <c r="G15" s="68"/>
      <c r="H15" s="48">
        <f t="shared" ref="H15:H43" si="0">ROUND(F15*G15,2)</f>
        <v>0</v>
      </c>
      <c r="I15" s="68"/>
      <c r="J15" s="68"/>
      <c r="K15" s="49">
        <f t="shared" ref="K15:K43" si="1">SUM(H15:J15)</f>
        <v>0</v>
      </c>
      <c r="L15" s="50">
        <f t="shared" ref="L15:L43" si="2">ROUND(E15*F15,2)</f>
        <v>0</v>
      </c>
      <c r="M15" s="48">
        <f t="shared" ref="M15:M43" si="3">ROUND(H15*E15,2)</f>
        <v>0</v>
      </c>
      <c r="N15" s="48">
        <f t="shared" ref="N15:N43" si="4">ROUND(I15*E15,2)</f>
        <v>0</v>
      </c>
      <c r="O15" s="48">
        <f t="shared" ref="O15:O43" si="5">ROUND(J15*E15,2)</f>
        <v>0</v>
      </c>
      <c r="P15" s="49">
        <f t="shared" ref="P15:P43" si="6">SUM(M15:O15)</f>
        <v>0</v>
      </c>
    </row>
    <row r="16" spans="1:16" ht="33.75" x14ac:dyDescent="0.2">
      <c r="A16" s="38">
        <v>2</v>
      </c>
      <c r="B16" s="39"/>
      <c r="C16" s="47" t="s">
        <v>384</v>
      </c>
      <c r="D16" s="25" t="s">
        <v>383</v>
      </c>
      <c r="E16" s="70">
        <v>1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3</v>
      </c>
      <c r="B17" s="39"/>
      <c r="C17" s="47" t="s">
        <v>385</v>
      </c>
      <c r="D17" s="25" t="s">
        <v>383</v>
      </c>
      <c r="E17" s="70">
        <v>10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4</v>
      </c>
      <c r="B18" s="39"/>
      <c r="C18" s="47" t="s">
        <v>386</v>
      </c>
      <c r="D18" s="25" t="s">
        <v>68</v>
      </c>
      <c r="E18" s="70">
        <v>300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/>
      <c r="C19" s="47" t="s">
        <v>387</v>
      </c>
      <c r="D19" s="25" t="s">
        <v>68</v>
      </c>
      <c r="E19" s="70">
        <v>200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6</v>
      </c>
      <c r="B20" s="39"/>
      <c r="C20" s="47" t="s">
        <v>388</v>
      </c>
      <c r="D20" s="25" t="s">
        <v>68</v>
      </c>
      <c r="E20" s="70">
        <v>200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7</v>
      </c>
      <c r="B21" s="39"/>
      <c r="C21" s="47" t="s">
        <v>389</v>
      </c>
      <c r="D21" s="25" t="s">
        <v>68</v>
      </c>
      <c r="E21" s="70">
        <v>220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8</v>
      </c>
      <c r="B22" s="39"/>
      <c r="C22" s="47" t="s">
        <v>489</v>
      </c>
      <c r="D22" s="25" t="s">
        <v>68</v>
      </c>
      <c r="E22" s="70">
        <v>220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9</v>
      </c>
      <c r="B23" s="39"/>
      <c r="C23" s="47" t="s">
        <v>390</v>
      </c>
      <c r="D23" s="25" t="s">
        <v>89</v>
      </c>
      <c r="E23" s="70">
        <v>300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10</v>
      </c>
      <c r="B24" s="39"/>
      <c r="C24" s="47" t="s">
        <v>391</v>
      </c>
      <c r="D24" s="25" t="s">
        <v>392</v>
      </c>
      <c r="E24" s="70">
        <v>200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11</v>
      </c>
      <c r="B25" s="39"/>
      <c r="C25" s="47" t="s">
        <v>393</v>
      </c>
      <c r="D25" s="25" t="s">
        <v>89</v>
      </c>
      <c r="E25" s="70">
        <v>36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12</v>
      </c>
      <c r="B26" s="39"/>
      <c r="C26" s="47" t="s">
        <v>394</v>
      </c>
      <c r="D26" s="25" t="s">
        <v>89</v>
      </c>
      <c r="E26" s="70">
        <v>12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13</v>
      </c>
      <c r="B27" s="39"/>
      <c r="C27" s="47" t="s">
        <v>395</v>
      </c>
      <c r="D27" s="25" t="s">
        <v>89</v>
      </c>
      <c r="E27" s="70">
        <v>12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14</v>
      </c>
      <c r="B28" s="39"/>
      <c r="C28" s="47" t="s">
        <v>396</v>
      </c>
      <c r="D28" s="25" t="s">
        <v>89</v>
      </c>
      <c r="E28" s="70">
        <v>12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15</v>
      </c>
      <c r="B29" s="39"/>
      <c r="C29" s="47" t="s">
        <v>397</v>
      </c>
      <c r="D29" s="25" t="s">
        <v>89</v>
      </c>
      <c r="E29" s="70">
        <v>12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16</v>
      </c>
      <c r="B30" s="39"/>
      <c r="C30" s="47" t="s">
        <v>398</v>
      </c>
      <c r="D30" s="25" t="s">
        <v>89</v>
      </c>
      <c r="E30" s="70">
        <v>12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17</v>
      </c>
      <c r="B31" s="39"/>
      <c r="C31" s="47" t="s">
        <v>399</v>
      </c>
      <c r="D31" s="25" t="s">
        <v>392</v>
      </c>
      <c r="E31" s="70">
        <v>100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18</v>
      </c>
      <c r="B32" s="39"/>
      <c r="C32" s="47" t="s">
        <v>400</v>
      </c>
      <c r="D32" s="25" t="s">
        <v>89</v>
      </c>
      <c r="E32" s="70">
        <v>8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19</v>
      </c>
      <c r="B33" s="39"/>
      <c r="C33" s="47" t="s">
        <v>401</v>
      </c>
      <c r="D33" s="25" t="s">
        <v>68</v>
      </c>
      <c r="E33" s="70">
        <v>220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20</v>
      </c>
      <c r="B34" s="39"/>
      <c r="C34" s="47" t="s">
        <v>402</v>
      </c>
      <c r="D34" s="25" t="s">
        <v>403</v>
      </c>
      <c r="E34" s="70">
        <v>1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21</v>
      </c>
      <c r="B35" s="39"/>
      <c r="C35" s="47" t="s">
        <v>404</v>
      </c>
      <c r="D35" s="25" t="s">
        <v>68</v>
      </c>
      <c r="E35" s="70">
        <v>220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22</v>
      </c>
      <c r="B36" s="39"/>
      <c r="C36" s="47" t="s">
        <v>405</v>
      </c>
      <c r="D36" s="25" t="s">
        <v>89</v>
      </c>
      <c r="E36" s="70">
        <v>36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23</v>
      </c>
      <c r="B37" s="39"/>
      <c r="C37" s="47" t="s">
        <v>406</v>
      </c>
      <c r="D37" s="25" t="s">
        <v>383</v>
      </c>
      <c r="E37" s="70">
        <v>1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24</v>
      </c>
      <c r="B38" s="39"/>
      <c r="C38" s="47" t="s">
        <v>407</v>
      </c>
      <c r="D38" s="25" t="s">
        <v>383</v>
      </c>
      <c r="E38" s="70">
        <v>1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25</v>
      </c>
      <c r="B39" s="39"/>
      <c r="C39" s="47" t="s">
        <v>408</v>
      </c>
      <c r="D39" s="25" t="s">
        <v>409</v>
      </c>
      <c r="E39" s="70">
        <v>1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26</v>
      </c>
      <c r="B40" s="39"/>
      <c r="C40" s="47" t="s">
        <v>410</v>
      </c>
      <c r="D40" s="25" t="s">
        <v>411</v>
      </c>
      <c r="E40" s="70">
        <v>20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27</v>
      </c>
      <c r="B41" s="39"/>
      <c r="C41" s="47" t="s">
        <v>412</v>
      </c>
      <c r="D41" s="25" t="s">
        <v>74</v>
      </c>
      <c r="E41" s="70">
        <v>110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28</v>
      </c>
      <c r="B42" s="39"/>
      <c r="C42" s="47" t="s">
        <v>413</v>
      </c>
      <c r="D42" s="25" t="s">
        <v>383</v>
      </c>
      <c r="E42" s="70">
        <v>1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12" thickBot="1" x14ac:dyDescent="0.25">
      <c r="A43" s="38">
        <v>29</v>
      </c>
      <c r="B43" s="39"/>
      <c r="C43" s="47" t="s">
        <v>414</v>
      </c>
      <c r="D43" s="25" t="s">
        <v>383</v>
      </c>
      <c r="E43" s="70">
        <v>1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12" thickBot="1" x14ac:dyDescent="0.25">
      <c r="A44" s="167" t="s">
        <v>97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9"/>
      <c r="L44" s="72">
        <f>SUM(L14:L43)</f>
        <v>0</v>
      </c>
      <c r="M44" s="73">
        <f>SUM(M14:M43)</f>
        <v>0</v>
      </c>
      <c r="N44" s="73">
        <f>SUM(N14:N43)</f>
        <v>0</v>
      </c>
      <c r="O44" s="73">
        <f>SUM(O14:O43)</f>
        <v>0</v>
      </c>
      <c r="P44" s="74">
        <f>SUM(P14:P43)</f>
        <v>0</v>
      </c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" t="s">
        <v>14</v>
      </c>
      <c r="B47" s="17"/>
      <c r="C47" s="166">
        <f>'Kops a'!C34:H34</f>
        <v>0</v>
      </c>
      <c r="D47" s="166"/>
      <c r="E47" s="166"/>
      <c r="F47" s="166"/>
      <c r="G47" s="166"/>
      <c r="H47" s="166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03" t="s">
        <v>15</v>
      </c>
      <c r="D48" s="103"/>
      <c r="E48" s="103"/>
      <c r="F48" s="103"/>
      <c r="G48" s="103"/>
      <c r="H48" s="103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91" t="str">
        <f>'Kops a'!A37</f>
        <v>Tāme sastādīta 20__. gada __. _________</v>
      </c>
      <c r="B50" s="92"/>
      <c r="C50" s="92"/>
      <c r="D50" s="9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" t="s">
        <v>38</v>
      </c>
      <c r="B52" s="17"/>
      <c r="C52" s="166">
        <f>'Kops a'!C39:H39</f>
        <v>0</v>
      </c>
      <c r="D52" s="166"/>
      <c r="E52" s="166"/>
      <c r="F52" s="166"/>
      <c r="G52" s="166"/>
      <c r="H52" s="166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03" t="s">
        <v>15</v>
      </c>
      <c r="D53" s="103"/>
      <c r="E53" s="103"/>
      <c r="F53" s="103"/>
      <c r="G53" s="103"/>
      <c r="H53" s="103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91" t="s">
        <v>55</v>
      </c>
      <c r="B55" s="92"/>
      <c r="C55" s="96">
        <f>'Kops a'!C42</f>
        <v>0</v>
      </c>
      <c r="D55" s="51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3.5" x14ac:dyDescent="0.2">
      <c r="B57" s="100" t="s">
        <v>415</v>
      </c>
    </row>
    <row r="58" spans="1:16" ht="12" x14ac:dyDescent="0.2">
      <c r="B58" s="101" t="s">
        <v>416</v>
      </c>
    </row>
    <row r="59" spans="1:16" ht="12" x14ac:dyDescent="0.2">
      <c r="B59" s="101" t="s">
        <v>417</v>
      </c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3 I15:J43 D15:G43">
    <cfRule type="cellIs" dxfId="19" priority="27" operator="equal">
      <formula>0</formula>
    </cfRule>
  </conditionalFormatting>
  <conditionalFormatting sqref="N9:O9">
    <cfRule type="cellIs" dxfId="18" priority="26" operator="equal">
      <formula>0</formula>
    </cfRule>
  </conditionalFormatting>
  <conditionalFormatting sqref="A9:F9">
    <cfRule type="containsText" dxfId="1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3" operator="equal">
      <formula>0</formula>
    </cfRule>
  </conditionalFormatting>
  <conditionalFormatting sqref="O10">
    <cfRule type="cellIs" dxfId="15" priority="22" operator="equal">
      <formula>"20__. gada __. _________"</formula>
    </cfRule>
  </conditionalFormatting>
  <conditionalFormatting sqref="A44:K44">
    <cfRule type="containsText" dxfId="14" priority="21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H14:H43 K14:P43 L44:P44">
    <cfRule type="cellIs" dxfId="13" priority="16" operator="equal">
      <formula>0</formula>
    </cfRule>
  </conditionalFormatting>
  <conditionalFormatting sqref="C4:I4">
    <cfRule type="cellIs" dxfId="12" priority="15" operator="equal">
      <formula>0</formula>
    </cfRule>
  </conditionalFormatting>
  <conditionalFormatting sqref="C15:C43">
    <cfRule type="cellIs" dxfId="11" priority="14" operator="equal">
      <formula>0</formula>
    </cfRule>
  </conditionalFormatting>
  <conditionalFormatting sqref="D5:L8">
    <cfRule type="cellIs" dxfId="10" priority="12" operator="equal">
      <formula>0</formula>
    </cfRule>
  </conditionalFormatting>
  <conditionalFormatting sqref="A14:B14 D14:G14">
    <cfRule type="cellIs" dxfId="9" priority="11" operator="equal">
      <formula>0</formula>
    </cfRule>
  </conditionalFormatting>
  <conditionalFormatting sqref="I14:J14">
    <cfRule type="cellIs" dxfId="8" priority="9" operator="equal">
      <formula>0</formula>
    </cfRule>
  </conditionalFormatting>
  <conditionalFormatting sqref="P10">
    <cfRule type="cellIs" dxfId="7" priority="8" operator="equal">
      <formula>"20__. gada __. _________"</formula>
    </cfRule>
  </conditionalFormatting>
  <conditionalFormatting sqref="C52:H52">
    <cfRule type="cellIs" dxfId="6" priority="5" operator="equal">
      <formula>0</formula>
    </cfRule>
  </conditionalFormatting>
  <conditionalFormatting sqref="C47:H47">
    <cfRule type="cellIs" dxfId="5" priority="4" operator="equal">
      <formula>0</formula>
    </cfRule>
  </conditionalFormatting>
  <conditionalFormatting sqref="C52:H52 C55 C47:H47">
    <cfRule type="cellIs" dxfId="4" priority="3" operator="equal">
      <formula>0</formula>
    </cfRule>
  </conditionalFormatting>
  <conditionalFormatting sqref="D1">
    <cfRule type="cellIs" dxfId="3" priority="2" operator="equal">
      <formula>0</formula>
    </cfRule>
  </conditionalFormatting>
  <conditionalFormatting sqref="C14">
    <cfRule type="cellIs" dxfId="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160D584C-64FF-402E-862E-BC36A5AEB0A3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6" operator="containsText" id="{E1217419-522C-47B8-8672-CC9D11C3FC05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2"/>
  <sheetViews>
    <sheetView workbookViewId="0">
      <selection activeCell="E31" sqref="E31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05"/>
      <c r="H1" s="105"/>
      <c r="I1" s="105"/>
    </row>
    <row r="2" spans="1:9" x14ac:dyDescent="0.2">
      <c r="A2" s="111" t="s">
        <v>17</v>
      </c>
      <c r="B2" s="111"/>
      <c r="C2" s="111"/>
      <c r="D2" s="111"/>
      <c r="E2" s="111"/>
      <c r="F2" s="111"/>
      <c r="G2" s="111"/>
      <c r="H2" s="111"/>
      <c r="I2" s="111"/>
    </row>
    <row r="3" spans="1:9" x14ac:dyDescent="0.2">
      <c r="A3" s="2"/>
      <c r="B3" s="2"/>
      <c r="C3" s="2"/>
      <c r="D3" s="2"/>
      <c r="E3" s="2" t="s">
        <v>63</v>
      </c>
      <c r="F3" s="2"/>
      <c r="G3" s="2"/>
      <c r="H3" s="2"/>
      <c r="I3" s="2"/>
    </row>
    <row r="4" spans="1:9" x14ac:dyDescent="0.2">
      <c r="A4" s="2"/>
      <c r="B4" s="2"/>
      <c r="C4" s="112" t="s">
        <v>18</v>
      </c>
      <c r="D4" s="112"/>
      <c r="E4" s="112"/>
      <c r="F4" s="112"/>
      <c r="G4" s="112"/>
      <c r="H4" s="112"/>
      <c r="I4" s="112"/>
    </row>
    <row r="5" spans="1:9" ht="11.25" customHeight="1" x14ac:dyDescent="0.2">
      <c r="A5" s="90"/>
      <c r="B5" s="90"/>
      <c r="C5" s="114" t="s">
        <v>53</v>
      </c>
      <c r="D5" s="114"/>
      <c r="E5" s="114"/>
      <c r="F5" s="114"/>
      <c r="G5" s="114"/>
      <c r="H5" s="114"/>
      <c r="I5" s="114"/>
    </row>
    <row r="6" spans="1:9" x14ac:dyDescent="0.2">
      <c r="A6" s="109" t="s">
        <v>19</v>
      </c>
      <c r="B6" s="109"/>
      <c r="C6" s="109"/>
      <c r="D6" s="113" t="str">
        <f>'Kopt a'!B13</f>
        <v>Daudzdzīvokļu dzīvojamā ēka</v>
      </c>
      <c r="E6" s="113"/>
      <c r="F6" s="113"/>
      <c r="G6" s="113"/>
      <c r="H6" s="113"/>
      <c r="I6" s="113"/>
    </row>
    <row r="7" spans="1:9" x14ac:dyDescent="0.2">
      <c r="A7" s="109" t="s">
        <v>6</v>
      </c>
      <c r="B7" s="109"/>
      <c r="C7" s="109"/>
      <c r="D7" s="110" t="str">
        <f>'Kopt a'!B14</f>
        <v>Daudzdzīvokļu dzīvojamās ēkas energoefektivitātes paaugstināšanas pasākumi</v>
      </c>
      <c r="E7" s="110"/>
      <c r="F7" s="110"/>
      <c r="G7" s="110"/>
      <c r="H7" s="110"/>
      <c r="I7" s="110"/>
    </row>
    <row r="8" spans="1:9" x14ac:dyDescent="0.2">
      <c r="A8" s="119" t="s">
        <v>20</v>
      </c>
      <c r="B8" s="119"/>
      <c r="C8" s="119"/>
      <c r="D8" s="110" t="str">
        <f>'Kopt a'!B15</f>
        <v>Atmodas bulvāris 8B, Liepāja</v>
      </c>
      <c r="E8" s="110"/>
      <c r="F8" s="110"/>
      <c r="G8" s="110"/>
      <c r="H8" s="110"/>
      <c r="I8" s="110"/>
    </row>
    <row r="9" spans="1:9" x14ac:dyDescent="0.2">
      <c r="A9" s="119" t="s">
        <v>21</v>
      </c>
      <c r="B9" s="119"/>
      <c r="C9" s="119"/>
      <c r="D9" s="110" t="str">
        <f>'Kopt a'!B16</f>
        <v>EA-76-16</v>
      </c>
      <c r="E9" s="110"/>
      <c r="F9" s="110"/>
      <c r="G9" s="110"/>
      <c r="H9" s="110"/>
      <c r="I9" s="110"/>
    </row>
    <row r="10" spans="1:9" x14ac:dyDescent="0.2">
      <c r="C10" s="4" t="s">
        <v>22</v>
      </c>
      <c r="D10" s="120">
        <f>E29</f>
        <v>0</v>
      </c>
      <c r="E10" s="120"/>
      <c r="F10" s="83"/>
      <c r="G10" s="83"/>
      <c r="H10" s="83"/>
      <c r="I10" s="83"/>
    </row>
    <row r="11" spans="1:9" x14ac:dyDescent="0.2">
      <c r="C11" s="4" t="s">
        <v>23</v>
      </c>
      <c r="D11" s="120">
        <f>I25</f>
        <v>0</v>
      </c>
      <c r="E11" s="120"/>
      <c r="F11" s="83"/>
      <c r="G11" s="83"/>
      <c r="H11" s="83"/>
      <c r="I11" s="83"/>
    </row>
    <row r="12" spans="1:9" ht="12" thickBot="1" x14ac:dyDescent="0.25">
      <c r="F12" s="18"/>
      <c r="G12" s="18"/>
      <c r="H12" s="18"/>
      <c r="I12" s="18"/>
    </row>
    <row r="13" spans="1:9" x14ac:dyDescent="0.2">
      <c r="A13" s="123" t="s">
        <v>24</v>
      </c>
      <c r="B13" s="125" t="s">
        <v>25</v>
      </c>
      <c r="C13" s="127" t="s">
        <v>26</v>
      </c>
      <c r="D13" s="128"/>
      <c r="E13" s="131" t="s">
        <v>27</v>
      </c>
      <c r="F13" s="115" t="s">
        <v>28</v>
      </c>
      <c r="G13" s="116"/>
      <c r="H13" s="116"/>
      <c r="I13" s="117" t="s">
        <v>29</v>
      </c>
    </row>
    <row r="14" spans="1:9" ht="23.25" thickBot="1" x14ac:dyDescent="0.25">
      <c r="A14" s="124"/>
      <c r="B14" s="126"/>
      <c r="C14" s="129"/>
      <c r="D14" s="130"/>
      <c r="E14" s="132"/>
      <c r="F14" s="19" t="s">
        <v>30</v>
      </c>
      <c r="G14" s="20" t="s">
        <v>31</v>
      </c>
      <c r="H14" s="20" t="s">
        <v>32</v>
      </c>
      <c r="I14" s="118"/>
    </row>
    <row r="15" spans="1:9" x14ac:dyDescent="0.2">
      <c r="A15" s="78">
        <f>IF(E15=0,0,IF(COUNTBLANK(E15)=1,0,COUNTA($E$15:E15)))</f>
        <v>0</v>
      </c>
      <c r="B15" s="24">
        <f>IF(A15=0,0,CONCATENATE("Lt-",A15))</f>
        <v>0</v>
      </c>
      <c r="C15" s="133" t="str">
        <f>'1a'!C2:I2</f>
        <v>Ārsienu siltināšanas darbi</v>
      </c>
      <c r="D15" s="134"/>
      <c r="E15" s="60">
        <f>'1a'!P61</f>
        <v>0</v>
      </c>
      <c r="F15" s="55">
        <f>'1a'!M61</f>
        <v>0</v>
      </c>
      <c r="G15" s="56">
        <f>'1a'!N61</f>
        <v>0</v>
      </c>
      <c r="H15" s="56">
        <f>'1a'!O61</f>
        <v>0</v>
      </c>
      <c r="I15" s="57">
        <f>'1a'!L61</f>
        <v>0</v>
      </c>
    </row>
    <row r="16" spans="1:9" x14ac:dyDescent="0.2">
      <c r="A16" s="79">
        <f>IF(E16=0,0,IF(COUNTBLANK(E16)=1,0,COUNTA($E$15:E16)))</f>
        <v>0</v>
      </c>
      <c r="B16" s="25">
        <f>IF(A16=0,0,CONCATENATE("Lt-",A16))</f>
        <v>0</v>
      </c>
      <c r="C16" s="121" t="str">
        <f>'2a'!C2:I2</f>
        <v>Logu nomaiņa</v>
      </c>
      <c r="D16" s="122"/>
      <c r="E16" s="61">
        <f>'2a'!P46</f>
        <v>0</v>
      </c>
      <c r="F16" s="46">
        <f>'2a'!M46</f>
        <v>0</v>
      </c>
      <c r="G16" s="58">
        <f>'2a'!N46</f>
        <v>0</v>
      </c>
      <c r="H16" s="58">
        <f>'2a'!O46</f>
        <v>0</v>
      </c>
      <c r="I16" s="59">
        <f>'2a'!L46</f>
        <v>0</v>
      </c>
    </row>
    <row r="17" spans="1:9" x14ac:dyDescent="0.2">
      <c r="A17" s="79">
        <f>IF(E17=0,0,IF(COUNTBLANK(E17)=1,0,COUNTA($E$15:E17)))</f>
        <v>0</v>
      </c>
      <c r="B17" s="25">
        <f t="shared" ref="B17:B24" si="0">IF(A17=0,0,CONCATENATE("Lt-",A17))</f>
        <v>0</v>
      </c>
      <c r="C17" s="121" t="str">
        <f>'3a'!C2:I2</f>
        <v>Pagraba siltināšana</v>
      </c>
      <c r="D17" s="122"/>
      <c r="E17" s="62">
        <f>'3a'!P25</f>
        <v>0</v>
      </c>
      <c r="F17" s="46">
        <f>'3a'!M25</f>
        <v>0</v>
      </c>
      <c r="G17" s="58">
        <f>'3a'!N25</f>
        <v>0</v>
      </c>
      <c r="H17" s="58">
        <f>'3a'!O25</f>
        <v>0</v>
      </c>
      <c r="I17" s="59">
        <f>'3a'!L25</f>
        <v>0</v>
      </c>
    </row>
    <row r="18" spans="1:9" ht="11.25" customHeight="1" x14ac:dyDescent="0.2">
      <c r="A18" s="79">
        <f>IF(E18=0,0,IF(COUNTBLANK(E18)=1,0,COUNTA($E$15:E18)))</f>
        <v>0</v>
      </c>
      <c r="B18" s="25">
        <f t="shared" si="0"/>
        <v>0</v>
      </c>
      <c r="C18" s="121" t="str">
        <f>'4a'!C2:I2</f>
        <v>Cokola siltināšanas darbi</v>
      </c>
      <c r="D18" s="122"/>
      <c r="E18" s="62">
        <f>'4a'!P48</f>
        <v>0</v>
      </c>
      <c r="F18" s="46">
        <f>'4a'!M48</f>
        <v>0</v>
      </c>
      <c r="G18" s="58">
        <f>'4a'!N48</f>
        <v>0</v>
      </c>
      <c r="H18" s="58">
        <f>'4a'!O48</f>
        <v>0</v>
      </c>
      <c r="I18" s="59">
        <f>'4a'!L48</f>
        <v>0</v>
      </c>
    </row>
    <row r="19" spans="1:9" x14ac:dyDescent="0.2">
      <c r="A19" s="79">
        <f>IF(E19=0,0,IF(COUNTBLANK(E19)=1,0,COUNTA($E$15:E19)))</f>
        <v>0</v>
      </c>
      <c r="B19" s="25">
        <f t="shared" si="0"/>
        <v>0</v>
      </c>
      <c r="C19" s="121" t="str">
        <f>'5a'!C2:I2</f>
        <v>Balkonu paneļi</v>
      </c>
      <c r="D19" s="122"/>
      <c r="E19" s="62">
        <f>'5a'!P43</f>
        <v>0</v>
      </c>
      <c r="F19" s="46">
        <f>'5a'!M43</f>
        <v>0</v>
      </c>
      <c r="G19" s="58">
        <f>'5a'!N43</f>
        <v>0</v>
      </c>
      <c r="H19" s="58">
        <f>'5a'!O43</f>
        <v>0</v>
      </c>
      <c r="I19" s="59">
        <f>'5a'!L43</f>
        <v>0</v>
      </c>
    </row>
    <row r="20" spans="1:9" x14ac:dyDescent="0.2">
      <c r="A20" s="79">
        <f>IF(E20=0,0,IF(COUNTBLANK(E20)=1,0,COUNTA($E$15:E20)))</f>
        <v>0</v>
      </c>
      <c r="B20" s="25">
        <f t="shared" si="0"/>
        <v>0</v>
      </c>
      <c r="C20" s="121" t="str">
        <f>'6a'!C2:I2</f>
        <v>Jumta atjaunošana</v>
      </c>
      <c r="D20" s="122"/>
      <c r="E20" s="62">
        <f>'6a'!P84</f>
        <v>0</v>
      </c>
      <c r="F20" s="46">
        <f>'6a'!M84</f>
        <v>0</v>
      </c>
      <c r="G20" s="58">
        <f>'6a'!N84</f>
        <v>0</v>
      </c>
      <c r="H20" s="58">
        <f>'6a'!O84</f>
        <v>0</v>
      </c>
      <c r="I20" s="59">
        <f>'6a'!L84</f>
        <v>0</v>
      </c>
    </row>
    <row r="21" spans="1:9" x14ac:dyDescent="0.2">
      <c r="A21" s="79">
        <f>IF(E21=0,0,IF(COUNTBLANK(E21)=1,0,COUNTA($E$15:E21)))</f>
        <v>0</v>
      </c>
      <c r="B21" s="25">
        <f t="shared" si="0"/>
        <v>0</v>
      </c>
      <c r="C21" s="121" t="str">
        <f>'7a'!C2:I2</f>
        <v>Ieejas mezglu atjaunošana</v>
      </c>
      <c r="D21" s="122"/>
      <c r="E21" s="62">
        <f>'7a'!P84</f>
        <v>0</v>
      </c>
      <c r="F21" s="46">
        <f>'7a'!M84</f>
        <v>0</v>
      </c>
      <c r="G21" s="58">
        <f>'7a'!N84</f>
        <v>0</v>
      </c>
      <c r="H21" s="58">
        <f>'7a'!O84</f>
        <v>0</v>
      </c>
      <c r="I21" s="59">
        <f>'7a'!L84</f>
        <v>0</v>
      </c>
    </row>
    <row r="22" spans="1:9" x14ac:dyDescent="0.2">
      <c r="A22" s="79">
        <f>IF(E22=0,0,IF(COUNTBLANK(E22)=1,0,COUNTA($E$15:E22)))</f>
        <v>0</v>
      </c>
      <c r="B22" s="25">
        <f t="shared" si="0"/>
        <v>0</v>
      </c>
      <c r="C22" s="121" t="str">
        <f>'8a'!C2:I2</f>
        <v>Apkures sistēmas atjaunošana</v>
      </c>
      <c r="D22" s="122"/>
      <c r="E22" s="62">
        <f>'8a'!P254</f>
        <v>0</v>
      </c>
      <c r="F22" s="46">
        <f>'8a'!M254</f>
        <v>0</v>
      </c>
      <c r="G22" s="58">
        <f>'8a'!N254</f>
        <v>0</v>
      </c>
      <c r="H22" s="58">
        <f>'8a'!O254</f>
        <v>0</v>
      </c>
      <c r="I22" s="59">
        <f>'8a'!L254</f>
        <v>0</v>
      </c>
    </row>
    <row r="23" spans="1:9" x14ac:dyDescent="0.2">
      <c r="A23" s="79">
        <f>IF(E23=0,0,IF(COUNTBLANK(E23)=1,0,COUNTA($E$15:E23)))</f>
        <v>0</v>
      </c>
      <c r="B23" s="25">
        <f t="shared" si="0"/>
        <v>0</v>
      </c>
      <c r="C23" s="121" t="str">
        <f>'9a'!C2:I2</f>
        <v>Gāzes apgādes sistēmas atjaunošana</v>
      </c>
      <c r="D23" s="122"/>
      <c r="E23" s="62">
        <f>'9a'!P39</f>
        <v>0</v>
      </c>
      <c r="F23" s="46">
        <f>'9a'!M39</f>
        <v>0</v>
      </c>
      <c r="G23" s="58">
        <f>'9a'!N39</f>
        <v>0</v>
      </c>
      <c r="H23" s="58">
        <f>'9a'!O39</f>
        <v>0</v>
      </c>
      <c r="I23" s="59">
        <f>'9a'!L39</f>
        <v>0</v>
      </c>
    </row>
    <row r="24" spans="1:9" ht="12" thickBot="1" x14ac:dyDescent="0.25">
      <c r="A24" s="79">
        <f>IF(E24=0,0,IF(COUNTBLANK(E24)=1,0,COUNTA($E$15:E24)))</f>
        <v>0</v>
      </c>
      <c r="B24" s="25">
        <f t="shared" si="0"/>
        <v>0</v>
      </c>
      <c r="C24" s="121" t="str">
        <f>'10a'!C2:I2</f>
        <v>Zibens aizsardzības sistēmas izbūve</v>
      </c>
      <c r="D24" s="122"/>
      <c r="E24" s="62">
        <f>'10a'!P44</f>
        <v>0</v>
      </c>
      <c r="F24" s="46">
        <f>'10a'!M44</f>
        <v>0</v>
      </c>
      <c r="G24" s="58">
        <f>'10a'!N44</f>
        <v>0</v>
      </c>
      <c r="H24" s="58">
        <f>'10a'!O44</f>
        <v>0</v>
      </c>
      <c r="I24" s="59">
        <f>'10a'!L44</f>
        <v>0</v>
      </c>
    </row>
    <row r="25" spans="1:9" ht="12" thickBot="1" x14ac:dyDescent="0.25">
      <c r="A25" s="135" t="s">
        <v>33</v>
      </c>
      <c r="B25" s="136"/>
      <c r="C25" s="136"/>
      <c r="D25" s="136"/>
      <c r="E25" s="41">
        <f>SUM(E15:E24)</f>
        <v>0</v>
      </c>
      <c r="F25" s="40">
        <f>SUM(F15:F24)</f>
        <v>0</v>
      </c>
      <c r="G25" s="40">
        <f>SUM(G15:G24)</f>
        <v>0</v>
      </c>
      <c r="H25" s="40">
        <f>SUM(H15:H24)</f>
        <v>0</v>
      </c>
      <c r="I25" s="41">
        <f>SUM(I15:I24)</f>
        <v>0</v>
      </c>
    </row>
    <row r="26" spans="1:9" x14ac:dyDescent="0.2">
      <c r="A26" s="137" t="s">
        <v>34</v>
      </c>
      <c r="B26" s="138"/>
      <c r="C26" s="139"/>
      <c r="D26" s="75"/>
      <c r="E26" s="42">
        <f>ROUND(E25*$D26,2)</f>
        <v>0</v>
      </c>
      <c r="F26" s="43"/>
      <c r="G26" s="43"/>
      <c r="H26" s="43"/>
      <c r="I26" s="43"/>
    </row>
    <row r="27" spans="1:9" x14ac:dyDescent="0.2">
      <c r="A27" s="140" t="s">
        <v>35</v>
      </c>
      <c r="B27" s="141"/>
      <c r="C27" s="142"/>
      <c r="D27" s="76"/>
      <c r="E27" s="44">
        <f>ROUND(E26*$D27,2)</f>
        <v>0</v>
      </c>
      <c r="F27" s="43"/>
      <c r="G27" s="43"/>
      <c r="H27" s="43"/>
      <c r="I27" s="43"/>
    </row>
    <row r="28" spans="1:9" x14ac:dyDescent="0.2">
      <c r="A28" s="143" t="s">
        <v>36</v>
      </c>
      <c r="B28" s="144"/>
      <c r="C28" s="145"/>
      <c r="D28" s="77"/>
      <c r="E28" s="44">
        <f>ROUND(E25*$D28,2)</f>
        <v>0</v>
      </c>
      <c r="F28" s="43"/>
      <c r="G28" s="43"/>
      <c r="H28" s="43"/>
      <c r="I28" s="43"/>
    </row>
    <row r="29" spans="1:9" ht="12" thickBot="1" x14ac:dyDescent="0.25">
      <c r="A29" s="146" t="s">
        <v>37</v>
      </c>
      <c r="B29" s="147"/>
      <c r="C29" s="148"/>
      <c r="D29" s="22"/>
      <c r="E29" s="45">
        <f>SUM(E25:E28)-E27</f>
        <v>0</v>
      </c>
      <c r="F29" s="43"/>
      <c r="G29" s="43"/>
      <c r="H29" s="43"/>
      <c r="I29" s="43"/>
    </row>
    <row r="30" spans="1:9" ht="12" thickBot="1" x14ac:dyDescent="0.25">
      <c r="C30" s="98" t="s">
        <v>61</v>
      </c>
      <c r="D30" s="51">
        <v>0.02</v>
      </c>
      <c r="G30" s="21"/>
    </row>
    <row r="31" spans="1:9" ht="12" thickBot="1" x14ac:dyDescent="0.25">
      <c r="C31" s="98" t="s">
        <v>62</v>
      </c>
      <c r="D31" s="17"/>
      <c r="E31" s="17"/>
      <c r="F31" s="23"/>
      <c r="G31" s="23"/>
      <c r="H31" s="23"/>
      <c r="I31" s="23"/>
    </row>
    <row r="34" spans="1:8" x14ac:dyDescent="0.2">
      <c r="A34" s="1" t="s">
        <v>14</v>
      </c>
      <c r="B34" s="17"/>
      <c r="C34" s="108"/>
      <c r="D34" s="108"/>
      <c r="E34" s="108"/>
      <c r="F34" s="108"/>
      <c r="G34" s="108"/>
      <c r="H34" s="108"/>
    </row>
    <row r="35" spans="1:8" x14ac:dyDescent="0.2">
      <c r="A35" s="17"/>
      <c r="B35" s="17"/>
      <c r="C35" s="103" t="s">
        <v>15</v>
      </c>
      <c r="D35" s="103"/>
      <c r="E35" s="103"/>
      <c r="F35" s="103"/>
      <c r="G35" s="103"/>
      <c r="H35" s="103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91" t="str">
        <f>'Kopt a'!A36</f>
        <v>Tāme sastādīta 20__. gada __. _________</v>
      </c>
      <c r="B37" s="92"/>
      <c r="C37" s="92"/>
      <c r="D37" s="92"/>
      <c r="F37" s="17"/>
      <c r="G37" s="17"/>
      <c r="H37" s="17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" t="s">
        <v>38</v>
      </c>
      <c r="B39" s="17"/>
      <c r="C39" s="108"/>
      <c r="D39" s="108"/>
      <c r="E39" s="108"/>
      <c r="F39" s="108"/>
      <c r="G39" s="108"/>
      <c r="H39" s="108"/>
    </row>
    <row r="40" spans="1:8" x14ac:dyDescent="0.2">
      <c r="A40" s="17"/>
      <c r="B40" s="17"/>
      <c r="C40" s="103" t="s">
        <v>15</v>
      </c>
      <c r="D40" s="103"/>
      <c r="E40" s="103"/>
      <c r="F40" s="103"/>
      <c r="G40" s="103"/>
      <c r="H40" s="103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91" t="s">
        <v>54</v>
      </c>
      <c r="B42" s="92"/>
      <c r="C42" s="97"/>
      <c r="D42" s="92"/>
      <c r="F42" s="17"/>
      <c r="G42" s="17"/>
      <c r="H42" s="17"/>
    </row>
    <row r="52" spans="5:9" x14ac:dyDescent="0.2">
      <c r="E52" s="21"/>
      <c r="F52" s="21"/>
      <c r="G52" s="21"/>
      <c r="H52" s="21"/>
      <c r="I52" s="21"/>
    </row>
  </sheetData>
  <mergeCells count="39">
    <mergeCell ref="C35:H35"/>
    <mergeCell ref="C39:H39"/>
    <mergeCell ref="C40:H40"/>
    <mergeCell ref="A25:D25"/>
    <mergeCell ref="A26:C26"/>
    <mergeCell ref="A27:C27"/>
    <mergeCell ref="A28:C28"/>
    <mergeCell ref="A29:C29"/>
    <mergeCell ref="C21:D21"/>
    <mergeCell ref="C22:D22"/>
    <mergeCell ref="C23:D23"/>
    <mergeCell ref="C24:D24"/>
    <mergeCell ref="C34:H34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5:I25">
    <cfRule type="cellIs" dxfId="205" priority="19" operator="equal">
      <formula>0</formula>
    </cfRule>
  </conditionalFormatting>
  <conditionalFormatting sqref="D10:E11">
    <cfRule type="cellIs" dxfId="204" priority="18" operator="equal">
      <formula>0</formula>
    </cfRule>
  </conditionalFormatting>
  <conditionalFormatting sqref="E15 C15:D24 E26:E29 I15:I24">
    <cfRule type="cellIs" dxfId="203" priority="16" operator="equal">
      <formula>0</formula>
    </cfRule>
  </conditionalFormatting>
  <conditionalFormatting sqref="D26:D28">
    <cfRule type="cellIs" dxfId="202" priority="14" operator="equal">
      <formula>0</formula>
    </cfRule>
  </conditionalFormatting>
  <conditionalFormatting sqref="C39:H39">
    <cfRule type="cellIs" dxfId="201" priority="11" operator="equal">
      <formula>0</formula>
    </cfRule>
  </conditionalFormatting>
  <conditionalFormatting sqref="C34:H34">
    <cfRule type="cellIs" dxfId="200" priority="10" operator="equal">
      <formula>0</formula>
    </cfRule>
  </conditionalFormatting>
  <conditionalFormatting sqref="E15:E24">
    <cfRule type="cellIs" dxfId="199" priority="8" operator="equal">
      <formula>0</formula>
    </cfRule>
  </conditionalFormatting>
  <conditionalFormatting sqref="F15:I24">
    <cfRule type="cellIs" dxfId="198" priority="7" operator="equal">
      <formula>0</formula>
    </cfRule>
  </conditionalFormatting>
  <conditionalFormatting sqref="D6:I9">
    <cfRule type="cellIs" dxfId="197" priority="6" operator="equal">
      <formula>0</formula>
    </cfRule>
  </conditionalFormatting>
  <conditionalFormatting sqref="C42">
    <cfRule type="cellIs" dxfId="196" priority="4" operator="equal">
      <formula>0</formula>
    </cfRule>
  </conditionalFormatting>
  <conditionalFormatting sqref="B15:B24">
    <cfRule type="cellIs" dxfId="195" priority="3" operator="equal">
      <formula>0</formula>
    </cfRule>
  </conditionalFormatting>
  <conditionalFormatting sqref="A15:A24">
    <cfRule type="cellIs" dxfId="194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76"/>
  <sheetViews>
    <sheetView topLeftCell="A33" zoomScale="130" zoomScaleNormal="130" workbookViewId="0">
      <selection activeCell="C35" sqref="C35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64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ht="11.25" customHeight="1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65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P61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5"/>
      <c r="P10" s="93" t="str">
        <f>A67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>
        <v>1</v>
      </c>
      <c r="B14" s="65" t="s">
        <v>66</v>
      </c>
      <c r="C14" s="66" t="s">
        <v>67</v>
      </c>
      <c r="D14" s="67" t="s">
        <v>68</v>
      </c>
      <c r="E14" s="70">
        <v>203.50000000000003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 t="s">
        <v>69</v>
      </c>
      <c r="B15" s="39"/>
      <c r="C15" s="47" t="s">
        <v>70</v>
      </c>
      <c r="D15" s="25" t="s">
        <v>71</v>
      </c>
      <c r="E15" s="70">
        <v>58.142857142857153</v>
      </c>
      <c r="F15" s="71"/>
      <c r="G15" s="68"/>
      <c r="H15" s="48">
        <f t="shared" ref="H15:H60" si="0">ROUND(F15*G15,2)</f>
        <v>0</v>
      </c>
      <c r="I15" s="68"/>
      <c r="J15" s="68"/>
      <c r="K15" s="49">
        <f t="shared" ref="K15:K60" si="1">SUM(H15:J15)</f>
        <v>0</v>
      </c>
      <c r="L15" s="50">
        <f t="shared" ref="L15:L60" si="2">ROUND(E15*F15,2)</f>
        <v>0</v>
      </c>
      <c r="M15" s="48">
        <f t="shared" ref="M15:M60" si="3">ROUND(H15*E15,2)</f>
        <v>0</v>
      </c>
      <c r="N15" s="48">
        <f t="shared" ref="N15:N60" si="4">ROUND(I15*E15,2)</f>
        <v>0</v>
      </c>
      <c r="O15" s="48">
        <f t="shared" ref="O15:O60" si="5">ROUND(J15*E15,2)</f>
        <v>0</v>
      </c>
      <c r="P15" s="49">
        <f t="shared" ref="P15:P60" si="6">SUM(M15:O15)</f>
        <v>0</v>
      </c>
    </row>
    <row r="16" spans="1:16" x14ac:dyDescent="0.2">
      <c r="A16" s="38" t="s">
        <v>69</v>
      </c>
      <c r="B16" s="39"/>
      <c r="C16" s="47" t="s">
        <v>72</v>
      </c>
      <c r="D16" s="25" t="s">
        <v>71</v>
      </c>
      <c r="E16" s="70">
        <v>59.142857142857153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2</v>
      </c>
      <c r="B17" s="39" t="s">
        <v>66</v>
      </c>
      <c r="C17" s="47" t="s">
        <v>73</v>
      </c>
      <c r="D17" s="25" t="s">
        <v>74</v>
      </c>
      <c r="E17" s="70">
        <v>2960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 t="s">
        <v>69</v>
      </c>
      <c r="B18" s="39"/>
      <c r="C18" s="47" t="s">
        <v>75</v>
      </c>
      <c r="D18" s="25" t="s">
        <v>74</v>
      </c>
      <c r="E18" s="70">
        <v>2960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/>
      <c r="B19" s="39"/>
      <c r="C19" s="47" t="s">
        <v>76</v>
      </c>
      <c r="D19" s="25" t="s">
        <v>74</v>
      </c>
      <c r="E19" s="70">
        <v>2960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/>
      <c r="B20" s="39"/>
      <c r="C20" s="47" t="s">
        <v>77</v>
      </c>
      <c r="D20" s="25" t="s">
        <v>68</v>
      </c>
      <c r="E20" s="70">
        <v>185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3</v>
      </c>
      <c r="B21" s="39" t="s">
        <v>66</v>
      </c>
      <c r="C21" s="47" t="s">
        <v>78</v>
      </c>
      <c r="D21" s="25" t="s">
        <v>71</v>
      </c>
      <c r="E21" s="70">
        <v>1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69</v>
      </c>
      <c r="B22" s="39"/>
      <c r="C22" s="47" t="s">
        <v>79</v>
      </c>
      <c r="D22" s="25" t="s">
        <v>80</v>
      </c>
      <c r="E22" s="70">
        <v>16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4</v>
      </c>
      <c r="B23" s="39" t="s">
        <v>66</v>
      </c>
      <c r="C23" s="47" t="s">
        <v>81</v>
      </c>
      <c r="D23" s="25" t="s">
        <v>71</v>
      </c>
      <c r="E23" s="70">
        <v>1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5</v>
      </c>
      <c r="B24" s="39" t="s">
        <v>66</v>
      </c>
      <c r="C24" s="47" t="s">
        <v>82</v>
      </c>
      <c r="D24" s="25" t="s">
        <v>74</v>
      </c>
      <c r="E24" s="70">
        <v>1939.8540000000003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 t="s">
        <v>69</v>
      </c>
      <c r="B25" s="39"/>
      <c r="C25" s="47" t="s">
        <v>418</v>
      </c>
      <c r="D25" s="25" t="s">
        <v>83</v>
      </c>
      <c r="E25" s="70">
        <v>484.96350000000007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6</v>
      </c>
      <c r="B26" s="39" t="s">
        <v>66</v>
      </c>
      <c r="C26" s="47" t="s">
        <v>419</v>
      </c>
      <c r="D26" s="25" t="s">
        <v>74</v>
      </c>
      <c r="E26" s="70">
        <v>581.95620000000008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69</v>
      </c>
      <c r="B27" s="39"/>
      <c r="C27" s="47" t="s">
        <v>420</v>
      </c>
      <c r="D27" s="25" t="s">
        <v>84</v>
      </c>
      <c r="E27" s="70">
        <v>116.39124000000002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33.75" x14ac:dyDescent="0.2">
      <c r="A28" s="38">
        <v>7</v>
      </c>
      <c r="B28" s="39" t="s">
        <v>66</v>
      </c>
      <c r="C28" s="47" t="s">
        <v>85</v>
      </c>
      <c r="D28" s="25" t="s">
        <v>74</v>
      </c>
      <c r="E28" s="70">
        <v>1939.8540000000003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 t="s">
        <v>69</v>
      </c>
      <c r="B29" s="39"/>
      <c r="C29" s="47" t="s">
        <v>418</v>
      </c>
      <c r="D29" s="25" t="s">
        <v>83</v>
      </c>
      <c r="E29" s="70">
        <v>484.96999999999997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69</v>
      </c>
      <c r="B30" s="39"/>
      <c r="C30" s="47" t="s">
        <v>421</v>
      </c>
      <c r="D30" s="25" t="s">
        <v>83</v>
      </c>
      <c r="E30" s="70">
        <v>9699.27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/>
      <c r="B31" s="39"/>
      <c r="C31" s="47" t="s">
        <v>86</v>
      </c>
      <c r="D31" s="25"/>
      <c r="E31" s="70"/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112.5" x14ac:dyDescent="0.2">
      <c r="A32" s="64">
        <v>8</v>
      </c>
      <c r="B32" s="65" t="s">
        <v>87</v>
      </c>
      <c r="C32" s="66" t="s">
        <v>422</v>
      </c>
      <c r="D32" s="67" t="s">
        <v>74</v>
      </c>
      <c r="E32" s="70">
        <v>2136.1525999999999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12.5" x14ac:dyDescent="0.2">
      <c r="A33" s="38">
        <v>9</v>
      </c>
      <c r="B33" s="39" t="s">
        <v>88</v>
      </c>
      <c r="C33" s="47" t="s">
        <v>423</v>
      </c>
      <c r="D33" s="25" t="s">
        <v>74</v>
      </c>
      <c r="E33" s="70">
        <v>94.67949999999999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45" x14ac:dyDescent="0.2">
      <c r="A34" s="38" t="s">
        <v>69</v>
      </c>
      <c r="B34" s="39"/>
      <c r="C34" s="47" t="s">
        <v>491</v>
      </c>
      <c r="D34" s="25" t="s">
        <v>89</v>
      </c>
      <c r="E34" s="70">
        <v>17459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10</v>
      </c>
      <c r="B35" s="39" t="s">
        <v>66</v>
      </c>
      <c r="C35" s="47" t="s">
        <v>424</v>
      </c>
      <c r="D35" s="25" t="s">
        <v>74</v>
      </c>
      <c r="E35" s="70">
        <v>239.55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 t="s">
        <v>69</v>
      </c>
      <c r="B36" s="39"/>
      <c r="C36" s="47" t="s">
        <v>418</v>
      </c>
      <c r="D36" s="25" t="s">
        <v>83</v>
      </c>
      <c r="E36" s="70">
        <v>59.887500000000003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 t="s">
        <v>69</v>
      </c>
      <c r="B37" s="39"/>
      <c r="C37" s="47" t="s">
        <v>421</v>
      </c>
      <c r="D37" s="25" t="s">
        <v>83</v>
      </c>
      <c r="E37" s="70">
        <v>1197.75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/>
      <c r="B38" s="39"/>
      <c r="C38" s="47" t="s">
        <v>90</v>
      </c>
      <c r="D38" s="25" t="s">
        <v>74</v>
      </c>
      <c r="E38" s="70">
        <v>263.50500000000005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56.25" x14ac:dyDescent="0.2">
      <c r="A39" s="38">
        <v>11</v>
      </c>
      <c r="B39" s="39" t="s">
        <v>66</v>
      </c>
      <c r="C39" s="47" t="s">
        <v>425</v>
      </c>
      <c r="D39" s="25" t="s">
        <v>74</v>
      </c>
      <c r="E39" s="70">
        <v>2179.4040000000005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 t="s">
        <v>69</v>
      </c>
      <c r="B40" s="39"/>
      <c r="C40" s="47" t="s">
        <v>418</v>
      </c>
      <c r="D40" s="25" t="s">
        <v>83</v>
      </c>
      <c r="E40" s="70">
        <v>653.83000000000004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69</v>
      </c>
      <c r="B41" s="39"/>
      <c r="C41" s="47" t="s">
        <v>421</v>
      </c>
      <c r="D41" s="25" t="s">
        <v>83</v>
      </c>
      <c r="E41" s="70">
        <v>8717.6200000000008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 t="s">
        <v>69</v>
      </c>
      <c r="B42" s="39"/>
      <c r="C42" s="47" t="s">
        <v>91</v>
      </c>
      <c r="D42" s="25" t="s">
        <v>74</v>
      </c>
      <c r="E42" s="70">
        <v>2397.3444000000009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 t="s">
        <v>69</v>
      </c>
      <c r="B43" s="39"/>
      <c r="C43" s="47" t="s">
        <v>426</v>
      </c>
      <c r="D43" s="25" t="s">
        <v>83</v>
      </c>
      <c r="E43" s="70">
        <v>3922.9300000000003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2.5" x14ac:dyDescent="0.2">
      <c r="A44" s="38">
        <v>12</v>
      </c>
      <c r="B44" s="39" t="s">
        <v>66</v>
      </c>
      <c r="C44" s="47" t="s">
        <v>92</v>
      </c>
      <c r="D44" s="25" t="s">
        <v>74</v>
      </c>
      <c r="E44" s="70">
        <v>193.2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 t="s">
        <v>69</v>
      </c>
      <c r="B45" s="39"/>
      <c r="C45" s="47" t="s">
        <v>421</v>
      </c>
      <c r="D45" s="25" t="s">
        <v>83</v>
      </c>
      <c r="E45" s="70">
        <v>772.8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 t="s">
        <v>69</v>
      </c>
      <c r="B46" s="39"/>
      <c r="C46" s="47" t="s">
        <v>91</v>
      </c>
      <c r="D46" s="25" t="s">
        <v>74</v>
      </c>
      <c r="E46" s="70">
        <v>193.2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45" x14ac:dyDescent="0.2">
      <c r="A47" s="38">
        <v>13</v>
      </c>
      <c r="B47" s="39" t="s">
        <v>66</v>
      </c>
      <c r="C47" s="47" t="s">
        <v>427</v>
      </c>
      <c r="D47" s="25" t="s">
        <v>74</v>
      </c>
      <c r="E47" s="70">
        <v>239.55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 t="s">
        <v>69</v>
      </c>
      <c r="B48" s="39"/>
      <c r="C48" s="47" t="s">
        <v>421</v>
      </c>
      <c r="D48" s="25" t="s">
        <v>83</v>
      </c>
      <c r="E48" s="70">
        <v>229.96799999999999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 t="s">
        <v>69</v>
      </c>
      <c r="B49" s="39"/>
      <c r="C49" s="47" t="s">
        <v>490</v>
      </c>
      <c r="D49" s="25" t="s">
        <v>74</v>
      </c>
      <c r="E49" s="70">
        <v>264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64">
        <v>14</v>
      </c>
      <c r="B50" s="65" t="s">
        <v>66</v>
      </c>
      <c r="C50" s="66" t="s">
        <v>428</v>
      </c>
      <c r="D50" s="67" t="s">
        <v>68</v>
      </c>
      <c r="E50" s="70">
        <v>356.16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/>
      <c r="B51" s="39"/>
      <c r="C51" s="47" t="s">
        <v>429</v>
      </c>
      <c r="D51" s="25"/>
      <c r="E51" s="70"/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15</v>
      </c>
      <c r="B52" s="39" t="s">
        <v>66</v>
      </c>
      <c r="C52" s="47" t="s">
        <v>430</v>
      </c>
      <c r="D52" s="25" t="s">
        <v>68</v>
      </c>
      <c r="E52" s="70">
        <v>1054.2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16</v>
      </c>
      <c r="B53" s="39" t="s">
        <v>66</v>
      </c>
      <c r="C53" s="47" t="s">
        <v>431</v>
      </c>
      <c r="D53" s="25" t="s">
        <v>68</v>
      </c>
      <c r="E53" s="70">
        <v>1467.3999999999999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17</v>
      </c>
      <c r="B54" s="39" t="s">
        <v>66</v>
      </c>
      <c r="C54" s="47" t="s">
        <v>432</v>
      </c>
      <c r="D54" s="25" t="s">
        <v>68</v>
      </c>
      <c r="E54" s="70">
        <v>426.10000000000008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>
        <v>18</v>
      </c>
      <c r="B55" s="39" t="s">
        <v>66</v>
      </c>
      <c r="C55" s="47" t="s">
        <v>433</v>
      </c>
      <c r="D55" s="25" t="s">
        <v>68</v>
      </c>
      <c r="E55" s="70">
        <v>426.10000000000008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19</v>
      </c>
      <c r="B56" s="39" t="s">
        <v>66</v>
      </c>
      <c r="C56" s="47" t="s">
        <v>434</v>
      </c>
      <c r="D56" s="25" t="s">
        <v>68</v>
      </c>
      <c r="E56" s="70">
        <v>185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2.5" x14ac:dyDescent="0.2">
      <c r="A57" s="38">
        <v>20</v>
      </c>
      <c r="B57" s="39" t="s">
        <v>66</v>
      </c>
      <c r="C57" s="47" t="s">
        <v>435</v>
      </c>
      <c r="D57" s="25" t="s">
        <v>68</v>
      </c>
      <c r="E57" s="70">
        <v>68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21</v>
      </c>
      <c r="B58" s="39" t="s">
        <v>66</v>
      </c>
      <c r="C58" s="47" t="s">
        <v>93</v>
      </c>
      <c r="D58" s="25" t="s">
        <v>89</v>
      </c>
      <c r="E58" s="70">
        <v>1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22</v>
      </c>
      <c r="B59" s="39" t="s">
        <v>66</v>
      </c>
      <c r="C59" s="47" t="s">
        <v>94</v>
      </c>
      <c r="D59" s="25" t="s">
        <v>95</v>
      </c>
      <c r="E59" s="70">
        <v>19.398540000000004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12" thickBot="1" x14ac:dyDescent="0.25">
      <c r="A60" s="38" t="s">
        <v>69</v>
      </c>
      <c r="B60" s="39"/>
      <c r="C60" s="47" t="s">
        <v>96</v>
      </c>
      <c r="D60" s="25" t="s">
        <v>71</v>
      </c>
      <c r="E60" s="70">
        <v>3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12" thickBot="1" x14ac:dyDescent="0.25">
      <c r="A61" s="167" t="s">
        <v>97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9"/>
      <c r="L61" s="72">
        <f>SUM(L14:L60)</f>
        <v>0</v>
      </c>
      <c r="M61" s="73">
        <f>SUM(M14:M60)</f>
        <v>0</v>
      </c>
      <c r="N61" s="73">
        <f>SUM(N14:N60)</f>
        <v>0</v>
      </c>
      <c r="O61" s="73">
        <f>SUM(O14:O60)</f>
        <v>0</v>
      </c>
      <c r="P61" s="74">
        <f>SUM(P14:P60)</f>
        <v>0</v>
      </c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" t="s">
        <v>14</v>
      </c>
      <c r="B64" s="17"/>
      <c r="C64" s="166">
        <f>'Kops a'!C34:H34</f>
        <v>0</v>
      </c>
      <c r="D64" s="166"/>
      <c r="E64" s="166"/>
      <c r="F64" s="166"/>
      <c r="G64" s="166"/>
      <c r="H64" s="166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03" t="s">
        <v>15</v>
      </c>
      <c r="D65" s="103"/>
      <c r="E65" s="103"/>
      <c r="F65" s="103"/>
      <c r="G65" s="103"/>
      <c r="H65" s="103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91" t="str">
        <f>'Kops a'!A37</f>
        <v>Tāme sastādīta 20__. gada __. _________</v>
      </c>
      <c r="B67" s="92"/>
      <c r="C67" s="92"/>
      <c r="D67" s="92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" t="s">
        <v>38</v>
      </c>
      <c r="B69" s="17"/>
      <c r="C69" s="166">
        <f>'Kops a'!C39:H39</f>
        <v>0</v>
      </c>
      <c r="D69" s="166"/>
      <c r="E69" s="166"/>
      <c r="F69" s="166"/>
      <c r="G69" s="166"/>
      <c r="H69" s="166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03" t="s">
        <v>15</v>
      </c>
      <c r="D70" s="103"/>
      <c r="E70" s="103"/>
      <c r="F70" s="103"/>
      <c r="G70" s="103"/>
      <c r="H70" s="103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91" t="s">
        <v>55</v>
      </c>
      <c r="B72" s="92"/>
      <c r="C72" s="96">
        <f>'Kops a'!C42</f>
        <v>0</v>
      </c>
      <c r="D72" s="51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ht="13.5" x14ac:dyDescent="0.2">
      <c r="B74" s="100" t="s">
        <v>415</v>
      </c>
    </row>
    <row r="75" spans="1:16" ht="12" x14ac:dyDescent="0.2">
      <c r="B75" s="101" t="s">
        <v>416</v>
      </c>
    </row>
    <row r="76" spans="1:16" ht="12" x14ac:dyDescent="0.2">
      <c r="B76" s="101" t="s">
        <v>417</v>
      </c>
    </row>
  </sheetData>
  <mergeCells count="22">
    <mergeCell ref="E12:E13"/>
    <mergeCell ref="C69:H69"/>
    <mergeCell ref="C70:H70"/>
    <mergeCell ref="C64:H64"/>
    <mergeCell ref="C65:H65"/>
    <mergeCell ref="A61:K61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60 I14:J60">
    <cfRule type="cellIs" dxfId="191" priority="19" operator="equal">
      <formula>0</formula>
    </cfRule>
  </conditionalFormatting>
  <conditionalFormatting sqref="N9:O9">
    <cfRule type="cellIs" dxfId="190" priority="17" operator="equal">
      <formula>0</formula>
    </cfRule>
  </conditionalFormatting>
  <conditionalFormatting sqref="A9:F9">
    <cfRule type="containsText" dxfId="189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88" priority="14" operator="equal">
      <formula>0</formula>
    </cfRule>
  </conditionalFormatting>
  <conditionalFormatting sqref="O10:P10">
    <cfRule type="cellIs" dxfId="187" priority="13" operator="equal">
      <formula>"20__. gada __. _________"</formula>
    </cfRule>
  </conditionalFormatting>
  <conditionalFormatting sqref="A61:K61">
    <cfRule type="containsText" dxfId="186" priority="11" operator="containsText" text="Tiešās izmaksas kopā, t. sk. darba devēja sociālais nodoklis __.__% ">
      <formula>NOT(ISERROR(SEARCH("Tiešās izmaksas kopā, t. sk. darba devēja sociālais nodoklis __.__% ",A61)))</formula>
    </cfRule>
  </conditionalFormatting>
  <conditionalFormatting sqref="C69:H69">
    <cfRule type="cellIs" dxfId="185" priority="8" operator="equal">
      <formula>0</formula>
    </cfRule>
  </conditionalFormatting>
  <conditionalFormatting sqref="C64:H64">
    <cfRule type="cellIs" dxfId="184" priority="7" operator="equal">
      <formula>0</formula>
    </cfRule>
  </conditionalFormatting>
  <conditionalFormatting sqref="H14:H60 K14:P60 L61:P61">
    <cfRule type="cellIs" dxfId="183" priority="6" operator="equal">
      <formula>0</formula>
    </cfRule>
  </conditionalFormatting>
  <conditionalFormatting sqref="C4:I4">
    <cfRule type="cellIs" dxfId="182" priority="5" operator="equal">
      <formula>0</formula>
    </cfRule>
  </conditionalFormatting>
  <conditionalFormatting sqref="D5:L8">
    <cfRule type="cellIs" dxfId="181" priority="3" operator="equal">
      <formula>0</formula>
    </cfRule>
  </conditionalFormatting>
  <conditionalFormatting sqref="C69:H69 C72 C64:H64">
    <cfRule type="cellIs" dxfId="180" priority="2" operator="equal">
      <formula>0</formula>
    </cfRule>
  </conditionalFormatting>
  <conditionalFormatting sqref="D1">
    <cfRule type="cellIs" dxfId="179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______________",A67)))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_________________________________",A72)))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61"/>
  <sheetViews>
    <sheetView topLeftCell="A22" zoomScale="145" zoomScaleNormal="145" workbookViewId="0">
      <selection activeCell="C41" sqref="C41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98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65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P46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A52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>
        <v>1</v>
      </c>
      <c r="B14" s="65" t="s">
        <v>66</v>
      </c>
      <c r="C14" s="66" t="s">
        <v>99</v>
      </c>
      <c r="D14" s="67" t="s">
        <v>74</v>
      </c>
      <c r="E14" s="70">
        <v>216.50600000000003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 t="s">
        <v>66</v>
      </c>
      <c r="C15" s="47" t="s">
        <v>100</v>
      </c>
      <c r="D15" s="25" t="s">
        <v>68</v>
      </c>
      <c r="E15" s="70">
        <v>356.16</v>
      </c>
      <c r="F15" s="71"/>
      <c r="G15" s="68"/>
      <c r="H15" s="48">
        <f t="shared" ref="H15:H45" si="0">ROUND(F15*G15,2)</f>
        <v>0</v>
      </c>
      <c r="I15" s="68"/>
      <c r="J15" s="68"/>
      <c r="K15" s="49">
        <f t="shared" ref="K15:K45" si="1">SUM(H15:J15)</f>
        <v>0</v>
      </c>
      <c r="L15" s="50">
        <f t="shared" ref="L15:L45" si="2">ROUND(E15*F15,2)</f>
        <v>0</v>
      </c>
      <c r="M15" s="48">
        <f t="shared" ref="M15:M45" si="3">ROUND(H15*E15,2)</f>
        <v>0</v>
      </c>
      <c r="N15" s="48">
        <f t="shared" ref="N15:N45" si="4">ROUND(I15*E15,2)</f>
        <v>0</v>
      </c>
      <c r="O15" s="48">
        <f t="shared" ref="O15:O45" si="5">ROUND(J15*E15,2)</f>
        <v>0</v>
      </c>
      <c r="P15" s="49">
        <f t="shared" ref="P15:P45" si="6">SUM(M15:O15)</f>
        <v>0</v>
      </c>
    </row>
    <row r="16" spans="1:16" ht="22.5" x14ac:dyDescent="0.2">
      <c r="A16" s="38">
        <v>3</v>
      </c>
      <c r="B16" s="39" t="s">
        <v>66</v>
      </c>
      <c r="C16" s="47" t="s">
        <v>101</v>
      </c>
      <c r="D16" s="25" t="s">
        <v>68</v>
      </c>
      <c r="E16" s="70">
        <v>356.16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67.5" x14ac:dyDescent="0.2">
      <c r="A17" s="38" t="s">
        <v>69</v>
      </c>
      <c r="B17" s="39"/>
      <c r="C17" s="47" t="s">
        <v>102</v>
      </c>
      <c r="D17" s="25"/>
      <c r="E17" s="70"/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4</v>
      </c>
      <c r="B18" s="39" t="s">
        <v>66</v>
      </c>
      <c r="C18" s="47" t="s">
        <v>103</v>
      </c>
      <c r="D18" s="25" t="s">
        <v>124</v>
      </c>
      <c r="E18" s="70">
        <v>49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 t="s">
        <v>66</v>
      </c>
      <c r="C19" s="47" t="s">
        <v>104</v>
      </c>
      <c r="D19" s="25" t="s">
        <v>124</v>
      </c>
      <c r="E19" s="70">
        <v>18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6</v>
      </c>
      <c r="B20" s="39" t="s">
        <v>66</v>
      </c>
      <c r="C20" s="47" t="s">
        <v>105</v>
      </c>
      <c r="D20" s="25" t="s">
        <v>124</v>
      </c>
      <c r="E20" s="70">
        <v>18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7</v>
      </c>
      <c r="B21" s="39" t="s">
        <v>66</v>
      </c>
      <c r="C21" s="47" t="s">
        <v>106</v>
      </c>
      <c r="D21" s="25" t="s">
        <v>124</v>
      </c>
      <c r="E21" s="70">
        <v>20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90" x14ac:dyDescent="0.2">
      <c r="A22" s="38">
        <v>8</v>
      </c>
      <c r="B22" s="39" t="s">
        <v>66</v>
      </c>
      <c r="C22" s="47" t="s">
        <v>107</v>
      </c>
      <c r="D22" s="25" t="s">
        <v>124</v>
      </c>
      <c r="E22" s="70">
        <v>5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9</v>
      </c>
      <c r="B23" s="39" t="s">
        <v>66</v>
      </c>
      <c r="C23" s="47" t="s">
        <v>108</v>
      </c>
      <c r="D23" s="25" t="s">
        <v>124</v>
      </c>
      <c r="E23" s="70">
        <v>2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10</v>
      </c>
      <c r="B24" s="39" t="s">
        <v>66</v>
      </c>
      <c r="C24" s="47" t="s">
        <v>109</v>
      </c>
      <c r="D24" s="25" t="s">
        <v>124</v>
      </c>
      <c r="E24" s="70">
        <v>20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11</v>
      </c>
      <c r="B25" s="39" t="s">
        <v>66</v>
      </c>
      <c r="C25" s="47" t="s">
        <v>110</v>
      </c>
      <c r="D25" s="25" t="s">
        <v>124</v>
      </c>
      <c r="E25" s="70">
        <v>50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12</v>
      </c>
      <c r="B26" s="39" t="s">
        <v>66</v>
      </c>
      <c r="C26" s="47" t="s">
        <v>111</v>
      </c>
      <c r="D26" s="25" t="s">
        <v>124</v>
      </c>
      <c r="E26" s="70">
        <v>182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69</v>
      </c>
      <c r="B27" s="39"/>
      <c r="C27" s="47" t="s">
        <v>112</v>
      </c>
      <c r="D27" s="25" t="s">
        <v>89</v>
      </c>
      <c r="E27" s="70">
        <v>1092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 t="s">
        <v>69</v>
      </c>
      <c r="B28" s="39"/>
      <c r="C28" s="47" t="s">
        <v>113</v>
      </c>
      <c r="D28" s="25" t="s">
        <v>89</v>
      </c>
      <c r="E28" s="70">
        <v>2184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 t="s">
        <v>69</v>
      </c>
      <c r="B29" s="39"/>
      <c r="C29" s="47" t="s">
        <v>114</v>
      </c>
      <c r="D29" s="25" t="s">
        <v>84</v>
      </c>
      <c r="E29" s="70">
        <v>91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69</v>
      </c>
      <c r="B30" s="39"/>
      <c r="C30" s="47" t="s">
        <v>115</v>
      </c>
      <c r="D30" s="25" t="s">
        <v>89</v>
      </c>
      <c r="E30" s="70">
        <v>2184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 t="s">
        <v>69</v>
      </c>
      <c r="B31" s="39"/>
      <c r="C31" s="47" t="s">
        <v>436</v>
      </c>
      <c r="D31" s="25" t="s">
        <v>84</v>
      </c>
      <c r="E31" s="70">
        <v>63.7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 t="s">
        <v>69</v>
      </c>
      <c r="B32" s="39"/>
      <c r="C32" s="47" t="s">
        <v>116</v>
      </c>
      <c r="D32" s="25" t="s">
        <v>68</v>
      </c>
      <c r="E32" s="70">
        <v>356.16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13</v>
      </c>
      <c r="B33" s="39" t="s">
        <v>66</v>
      </c>
      <c r="C33" s="47" t="s">
        <v>437</v>
      </c>
      <c r="D33" s="25" t="s">
        <v>125</v>
      </c>
      <c r="E33" s="70">
        <v>80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14</v>
      </c>
      <c r="B34" s="39" t="s">
        <v>66</v>
      </c>
      <c r="C34" s="47" t="s">
        <v>117</v>
      </c>
      <c r="D34" s="25" t="s">
        <v>68</v>
      </c>
      <c r="E34" s="70">
        <v>1650.8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15</v>
      </c>
      <c r="B35" s="39" t="s">
        <v>66</v>
      </c>
      <c r="C35" s="47" t="s">
        <v>118</v>
      </c>
      <c r="D35" s="25" t="s">
        <v>68</v>
      </c>
      <c r="E35" s="70">
        <v>624.56000000000006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16</v>
      </c>
      <c r="B36" s="39" t="s">
        <v>66</v>
      </c>
      <c r="C36" s="47" t="s">
        <v>119</v>
      </c>
      <c r="D36" s="25" t="s">
        <v>68</v>
      </c>
      <c r="E36" s="70">
        <v>115.68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17</v>
      </c>
      <c r="B37" s="39" t="s">
        <v>66</v>
      </c>
      <c r="C37" s="47" t="s">
        <v>120</v>
      </c>
      <c r="D37" s="25" t="s">
        <v>74</v>
      </c>
      <c r="E37" s="70">
        <v>169.31599999999997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 t="s">
        <v>69</v>
      </c>
      <c r="B38" s="39"/>
      <c r="C38" s="47" t="s">
        <v>112</v>
      </c>
      <c r="D38" s="25" t="s">
        <v>89</v>
      </c>
      <c r="E38" s="70">
        <v>441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 t="s">
        <v>69</v>
      </c>
      <c r="B39" s="39"/>
      <c r="C39" s="47" t="s">
        <v>121</v>
      </c>
      <c r="D39" s="25" t="s">
        <v>74</v>
      </c>
      <c r="E39" s="70">
        <v>186.24759999999998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 t="s">
        <v>69</v>
      </c>
      <c r="B40" s="39"/>
      <c r="C40" s="47" t="s">
        <v>440</v>
      </c>
      <c r="D40" s="25" t="s">
        <v>74</v>
      </c>
      <c r="E40" s="70">
        <v>186.24759999999998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69</v>
      </c>
      <c r="B41" s="39"/>
      <c r="C41" s="47" t="s">
        <v>439</v>
      </c>
      <c r="D41" s="25" t="s">
        <v>83</v>
      </c>
      <c r="E41" s="70">
        <v>846.57999999999993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 t="s">
        <v>69</v>
      </c>
      <c r="B42" s="39"/>
      <c r="C42" s="47" t="s">
        <v>115</v>
      </c>
      <c r="D42" s="25" t="s">
        <v>71</v>
      </c>
      <c r="E42" s="70">
        <v>677.2639999999999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 t="s">
        <v>69</v>
      </c>
      <c r="B43" s="39"/>
      <c r="C43" s="47" t="s">
        <v>438</v>
      </c>
      <c r="D43" s="25" t="s">
        <v>83</v>
      </c>
      <c r="E43" s="70">
        <v>253.97399999999996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 t="s">
        <v>69</v>
      </c>
      <c r="B44" s="39"/>
      <c r="C44" s="47" t="s">
        <v>122</v>
      </c>
      <c r="D44" s="25" t="s">
        <v>84</v>
      </c>
      <c r="E44" s="70">
        <v>42.328999999999994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12" thickBot="1" x14ac:dyDescent="0.25">
      <c r="A45" s="38" t="s">
        <v>69</v>
      </c>
      <c r="B45" s="39"/>
      <c r="C45" s="47" t="s">
        <v>123</v>
      </c>
      <c r="D45" s="25" t="s">
        <v>68</v>
      </c>
      <c r="E45" s="70">
        <v>624.56000000000006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12" thickBot="1" x14ac:dyDescent="0.25">
      <c r="A46" s="167" t="s">
        <v>97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9"/>
      <c r="L46" s="72">
        <f>SUM(L14:L45)</f>
        <v>0</v>
      </c>
      <c r="M46" s="73">
        <f>SUM(M14:M45)</f>
        <v>0</v>
      </c>
      <c r="N46" s="73">
        <f>SUM(N14:N45)</f>
        <v>0</v>
      </c>
      <c r="O46" s="73">
        <f>SUM(O14:O45)</f>
        <v>0</v>
      </c>
      <c r="P46" s="74">
        <f>SUM(P14:P45)</f>
        <v>0</v>
      </c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14</v>
      </c>
      <c r="B49" s="17"/>
      <c r="C49" s="166">
        <f>'Kops a'!C34:H34</f>
        <v>0</v>
      </c>
      <c r="D49" s="166"/>
      <c r="E49" s="166"/>
      <c r="F49" s="166"/>
      <c r="G49" s="166"/>
      <c r="H49" s="166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03" t="s">
        <v>15</v>
      </c>
      <c r="D50" s="103"/>
      <c r="E50" s="103"/>
      <c r="F50" s="103"/>
      <c r="G50" s="103"/>
      <c r="H50" s="103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91" t="str">
        <f>'Kops a'!A37</f>
        <v>Tāme sastādīta 20__. gada __. _________</v>
      </c>
      <c r="B52" s="92"/>
      <c r="C52" s="92"/>
      <c r="D52" s="92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" t="s">
        <v>38</v>
      </c>
      <c r="B54" s="17"/>
      <c r="C54" s="166">
        <f>'Kops a'!C39:H39</f>
        <v>0</v>
      </c>
      <c r="D54" s="166"/>
      <c r="E54" s="166"/>
      <c r="F54" s="166"/>
      <c r="G54" s="166"/>
      <c r="H54" s="166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03" t="s">
        <v>15</v>
      </c>
      <c r="D55" s="103"/>
      <c r="E55" s="103"/>
      <c r="F55" s="103"/>
      <c r="G55" s="103"/>
      <c r="H55" s="103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91" t="s">
        <v>55</v>
      </c>
      <c r="B57" s="92"/>
      <c r="C57" s="96">
        <f>'Kops a'!C42</f>
        <v>0</v>
      </c>
      <c r="D57" s="51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3.5" x14ac:dyDescent="0.2">
      <c r="B59" s="100" t="s">
        <v>415</v>
      </c>
    </row>
    <row r="60" spans="1:16" ht="12" x14ac:dyDescent="0.2">
      <c r="B60" s="101" t="s">
        <v>416</v>
      </c>
    </row>
    <row r="61" spans="1:16" ht="12" x14ac:dyDescent="0.2">
      <c r="B61" s="101" t="s">
        <v>417</v>
      </c>
    </row>
  </sheetData>
  <mergeCells count="22">
    <mergeCell ref="C55:H55"/>
    <mergeCell ref="C4:I4"/>
    <mergeCell ref="F12:K12"/>
    <mergeCell ref="A9:F9"/>
    <mergeCell ref="J9:M9"/>
    <mergeCell ref="D8:L8"/>
    <mergeCell ref="A46:K46"/>
    <mergeCell ref="C49:H49"/>
    <mergeCell ref="C50:H50"/>
    <mergeCell ref="C54:H5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B45 I14:J45 D14:G45">
    <cfRule type="cellIs" dxfId="176" priority="22" operator="equal">
      <formula>0</formula>
    </cfRule>
  </conditionalFormatting>
  <conditionalFormatting sqref="N9:O9">
    <cfRule type="cellIs" dxfId="175" priority="21" operator="equal">
      <formula>0</formula>
    </cfRule>
  </conditionalFormatting>
  <conditionalFormatting sqref="A9:F9">
    <cfRule type="containsText" dxfId="174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3" priority="18" operator="equal">
      <formula>0</formula>
    </cfRule>
  </conditionalFormatting>
  <conditionalFormatting sqref="O10">
    <cfRule type="cellIs" dxfId="172" priority="17" operator="equal">
      <formula>"20__. gada __. _________"</formula>
    </cfRule>
  </conditionalFormatting>
  <conditionalFormatting sqref="A46:K46">
    <cfRule type="containsText" dxfId="171" priority="16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H14:H45 K14:P45 L46:P46">
    <cfRule type="cellIs" dxfId="170" priority="11" operator="equal">
      <formula>0</formula>
    </cfRule>
  </conditionalFormatting>
  <conditionalFormatting sqref="C4:I4">
    <cfRule type="cellIs" dxfId="169" priority="10" operator="equal">
      <formula>0</formula>
    </cfRule>
  </conditionalFormatting>
  <conditionalFormatting sqref="C14:C45">
    <cfRule type="cellIs" dxfId="168" priority="9" operator="equal">
      <formula>0</formula>
    </cfRule>
  </conditionalFormatting>
  <conditionalFormatting sqref="D5:L8">
    <cfRule type="cellIs" dxfId="167" priority="8" operator="equal">
      <formula>0</formula>
    </cfRule>
  </conditionalFormatting>
  <conditionalFormatting sqref="P10">
    <cfRule type="cellIs" dxfId="166" priority="7" operator="equal">
      <formula>"20__. gada __. _________"</formula>
    </cfRule>
  </conditionalFormatting>
  <conditionalFormatting sqref="C54:H54">
    <cfRule type="cellIs" dxfId="165" priority="4" operator="equal">
      <formula>0</formula>
    </cfRule>
  </conditionalFormatting>
  <conditionalFormatting sqref="C49:H49">
    <cfRule type="cellIs" dxfId="164" priority="3" operator="equal">
      <formula>0</formula>
    </cfRule>
  </conditionalFormatting>
  <conditionalFormatting sqref="C54:H54 C57 C49:H49">
    <cfRule type="cellIs" dxfId="163" priority="2" operator="equal">
      <formula>0</formula>
    </cfRule>
  </conditionalFormatting>
  <conditionalFormatting sqref="D1">
    <cfRule type="cellIs" dxfId="162" priority="1" operator="equal">
      <formula>0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______________",A52)))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_________________________________",A57)))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40"/>
  <sheetViews>
    <sheetView topLeftCell="A11" zoomScale="130" zoomScaleNormal="130" workbookViewId="0">
      <selection activeCell="C23" sqref="C23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134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65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P25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A31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>
        <v>1</v>
      </c>
      <c r="B14" s="65" t="s">
        <v>66</v>
      </c>
      <c r="C14" s="66" t="s">
        <v>126</v>
      </c>
      <c r="D14" s="67" t="s">
        <v>95</v>
      </c>
      <c r="E14" s="70">
        <v>14.9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 t="s">
        <v>66</v>
      </c>
      <c r="C15" s="47" t="s">
        <v>127</v>
      </c>
      <c r="D15" s="25" t="s">
        <v>95</v>
      </c>
      <c r="E15" s="70">
        <v>5.8</v>
      </c>
      <c r="F15" s="71"/>
      <c r="G15" s="68"/>
      <c r="H15" s="48">
        <f t="shared" ref="H15:H24" si="0">ROUND(F15*G15,2)</f>
        <v>0</v>
      </c>
      <c r="I15" s="68"/>
      <c r="J15" s="68"/>
      <c r="K15" s="49">
        <f t="shared" ref="K15:K24" si="1">SUM(H15:J15)</f>
        <v>0</v>
      </c>
      <c r="L15" s="50">
        <f t="shared" ref="L15:L24" si="2">ROUND(E15*F15,2)</f>
        <v>0</v>
      </c>
      <c r="M15" s="48">
        <f t="shared" ref="M15:M24" si="3">ROUND(H15*E15,2)</f>
        <v>0</v>
      </c>
      <c r="N15" s="48">
        <f t="shared" ref="N15:N24" si="4">ROUND(I15*E15,2)</f>
        <v>0</v>
      </c>
      <c r="O15" s="48">
        <f t="shared" ref="O15:O24" si="5">ROUND(J15*E15,2)</f>
        <v>0</v>
      </c>
      <c r="P15" s="49">
        <f t="shared" ref="P15:P24" si="6">SUM(M15:O15)</f>
        <v>0</v>
      </c>
    </row>
    <row r="16" spans="1:16" ht="22.5" x14ac:dyDescent="0.2">
      <c r="A16" s="38">
        <v>3</v>
      </c>
      <c r="B16" s="39" t="s">
        <v>66</v>
      </c>
      <c r="C16" s="47" t="s">
        <v>128</v>
      </c>
      <c r="D16" s="25" t="s">
        <v>95</v>
      </c>
      <c r="E16" s="70">
        <v>2.8800000000000003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4</v>
      </c>
      <c r="B17" s="39" t="s">
        <v>66</v>
      </c>
      <c r="C17" s="47" t="s">
        <v>129</v>
      </c>
      <c r="D17" s="25" t="s">
        <v>89</v>
      </c>
      <c r="E17" s="70">
        <v>96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5</v>
      </c>
      <c r="B18" s="39" t="s">
        <v>66</v>
      </c>
      <c r="C18" s="47" t="s">
        <v>130</v>
      </c>
      <c r="D18" s="25" t="s">
        <v>74</v>
      </c>
      <c r="E18" s="70">
        <v>745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 t="s">
        <v>69</v>
      </c>
      <c r="B19" s="39"/>
      <c r="C19" s="47" t="s">
        <v>418</v>
      </c>
      <c r="D19" s="25" t="s">
        <v>83</v>
      </c>
      <c r="E19" s="70">
        <v>186.25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78.75" x14ac:dyDescent="0.2">
      <c r="A20" s="38">
        <v>6</v>
      </c>
      <c r="B20" s="39" t="s">
        <v>131</v>
      </c>
      <c r="C20" s="47" t="s">
        <v>441</v>
      </c>
      <c r="D20" s="25" t="s">
        <v>74</v>
      </c>
      <c r="E20" s="70">
        <v>745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 t="s">
        <v>69</v>
      </c>
      <c r="B21" s="39"/>
      <c r="C21" s="47" t="s">
        <v>132</v>
      </c>
      <c r="D21" s="25" t="s">
        <v>74</v>
      </c>
      <c r="E21" s="70">
        <v>856.74999999999989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69</v>
      </c>
      <c r="B22" s="39"/>
      <c r="C22" s="47" t="s">
        <v>421</v>
      </c>
      <c r="D22" s="25" t="s">
        <v>83</v>
      </c>
      <c r="E22" s="70">
        <v>3352.5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7</v>
      </c>
      <c r="B23" s="39" t="s">
        <v>66</v>
      </c>
      <c r="C23" s="47" t="s">
        <v>133</v>
      </c>
      <c r="D23" s="25" t="s">
        <v>95</v>
      </c>
      <c r="E23" s="70">
        <v>29.34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12" thickBot="1" x14ac:dyDescent="0.25">
      <c r="A24" s="38" t="s">
        <v>69</v>
      </c>
      <c r="B24" s="39"/>
      <c r="C24" s="47" t="s">
        <v>96</v>
      </c>
      <c r="D24" s="25" t="s">
        <v>71</v>
      </c>
      <c r="E24" s="70">
        <v>5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12" thickBot="1" x14ac:dyDescent="0.25">
      <c r="A25" s="167" t="s">
        <v>97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/>
      <c r="L25" s="72">
        <f>SUM(L14:L24)</f>
        <v>0</v>
      </c>
      <c r="M25" s="73">
        <f>SUM(M14:M24)</f>
        <v>0</v>
      </c>
      <c r="N25" s="73">
        <f>SUM(N14:N24)</f>
        <v>0</v>
      </c>
      <c r="O25" s="73">
        <f>SUM(O14:O24)</f>
        <v>0</v>
      </c>
      <c r="P25" s="74">
        <f>SUM(P14:P24)</f>
        <v>0</v>
      </c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66">
        <f>'Kops a'!C34:H34</f>
        <v>0</v>
      </c>
      <c r="D28" s="166"/>
      <c r="E28" s="166"/>
      <c r="F28" s="166"/>
      <c r="G28" s="166"/>
      <c r="H28" s="166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03" t="s">
        <v>15</v>
      </c>
      <c r="D29" s="103"/>
      <c r="E29" s="103"/>
      <c r="F29" s="103"/>
      <c r="G29" s="103"/>
      <c r="H29" s="103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91" t="str">
        <f>'Kops a'!A37</f>
        <v>Tāme sastādīta 20__. gada __. _________</v>
      </c>
      <c r="B31" s="92"/>
      <c r="C31" s="92"/>
      <c r="D31" s="92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38</v>
      </c>
      <c r="B33" s="17"/>
      <c r="C33" s="166">
        <f>'Kops a'!C39:H39</f>
        <v>0</v>
      </c>
      <c r="D33" s="166"/>
      <c r="E33" s="166"/>
      <c r="F33" s="166"/>
      <c r="G33" s="166"/>
      <c r="H33" s="166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03" t="s">
        <v>15</v>
      </c>
      <c r="D34" s="103"/>
      <c r="E34" s="103"/>
      <c r="F34" s="103"/>
      <c r="G34" s="103"/>
      <c r="H34" s="103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91" t="s">
        <v>55</v>
      </c>
      <c r="B36" s="92"/>
      <c r="C36" s="96">
        <f>'Kops a'!C42</f>
        <v>0</v>
      </c>
      <c r="D36" s="5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3.5" x14ac:dyDescent="0.2">
      <c r="B38" s="100" t="s">
        <v>415</v>
      </c>
    </row>
    <row r="39" spans="1:16" ht="12" x14ac:dyDescent="0.2">
      <c r="B39" s="101" t="s">
        <v>416</v>
      </c>
    </row>
    <row r="40" spans="1:16" ht="12" x14ac:dyDescent="0.2">
      <c r="B40" s="101" t="s">
        <v>417</v>
      </c>
    </row>
  </sheetData>
  <mergeCells count="22">
    <mergeCell ref="C34:H34"/>
    <mergeCell ref="C4:I4"/>
    <mergeCell ref="F12:K12"/>
    <mergeCell ref="A9:F9"/>
    <mergeCell ref="J9:M9"/>
    <mergeCell ref="D8:L8"/>
    <mergeCell ref="A25:K25"/>
    <mergeCell ref="C28:H28"/>
    <mergeCell ref="C29:H29"/>
    <mergeCell ref="C33:H3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4 I15:J24 D15:G24">
    <cfRule type="cellIs" dxfId="159" priority="26" operator="equal">
      <formula>0</formula>
    </cfRule>
  </conditionalFormatting>
  <conditionalFormatting sqref="N9:O9">
    <cfRule type="cellIs" dxfId="158" priority="25" operator="equal">
      <formula>0</formula>
    </cfRule>
  </conditionalFormatting>
  <conditionalFormatting sqref="A9:F9">
    <cfRule type="containsText" dxfId="15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6" priority="22" operator="equal">
      <formula>0</formula>
    </cfRule>
  </conditionalFormatting>
  <conditionalFormatting sqref="O10">
    <cfRule type="cellIs" dxfId="155" priority="21" operator="equal">
      <formula>"20__. gada __. _________"</formula>
    </cfRule>
  </conditionalFormatting>
  <conditionalFormatting sqref="A25:K25">
    <cfRule type="containsText" dxfId="154" priority="20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H14:H24 K14:P24 L25:P25">
    <cfRule type="cellIs" dxfId="153" priority="15" operator="equal">
      <formula>0</formula>
    </cfRule>
  </conditionalFormatting>
  <conditionalFormatting sqref="C4:I4">
    <cfRule type="cellIs" dxfId="152" priority="14" operator="equal">
      <formula>0</formula>
    </cfRule>
  </conditionalFormatting>
  <conditionalFormatting sqref="C15:C24">
    <cfRule type="cellIs" dxfId="151" priority="13" operator="equal">
      <formula>0</formula>
    </cfRule>
  </conditionalFormatting>
  <conditionalFormatting sqref="D5:L8">
    <cfRule type="cellIs" dxfId="150" priority="11" operator="equal">
      <formula>0</formula>
    </cfRule>
  </conditionalFormatting>
  <conditionalFormatting sqref="A14:B14 D14:G14">
    <cfRule type="cellIs" dxfId="149" priority="10" operator="equal">
      <formula>0</formula>
    </cfRule>
  </conditionalFormatting>
  <conditionalFormatting sqref="C14">
    <cfRule type="cellIs" dxfId="148" priority="9" operator="equal">
      <formula>0</formula>
    </cfRule>
  </conditionalFormatting>
  <conditionalFormatting sqref="I14:J14">
    <cfRule type="cellIs" dxfId="147" priority="8" operator="equal">
      <formula>0</formula>
    </cfRule>
  </conditionalFormatting>
  <conditionalFormatting sqref="P10">
    <cfRule type="cellIs" dxfId="146" priority="7" operator="equal">
      <formula>"20__. gada __. _________"</formula>
    </cfRule>
  </conditionalFormatting>
  <conditionalFormatting sqref="C33:H33">
    <cfRule type="cellIs" dxfId="145" priority="4" operator="equal">
      <formula>0</formula>
    </cfRule>
  </conditionalFormatting>
  <conditionalFormatting sqref="C28:H28">
    <cfRule type="cellIs" dxfId="144" priority="3" operator="equal">
      <formula>0</formula>
    </cfRule>
  </conditionalFormatting>
  <conditionalFormatting sqref="C33:H33 C36 C28:H28">
    <cfRule type="cellIs" dxfId="143" priority="2" operator="equal">
      <formula>0</formula>
    </cfRule>
  </conditionalFormatting>
  <conditionalFormatting sqref="D1">
    <cfRule type="cellIs" dxfId="14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63"/>
  <sheetViews>
    <sheetView topLeftCell="A13" zoomScale="130" zoomScaleNormal="130" workbookViewId="0">
      <selection activeCell="C25" sqref="C25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135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65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P48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A54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>
        <v>1</v>
      </c>
      <c r="B14" s="65" t="s">
        <v>66</v>
      </c>
      <c r="C14" s="66" t="s">
        <v>136</v>
      </c>
      <c r="D14" s="67" t="s">
        <v>74</v>
      </c>
      <c r="E14" s="70">
        <v>91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 t="s">
        <v>66</v>
      </c>
      <c r="C15" s="47" t="s">
        <v>137</v>
      </c>
      <c r="D15" s="25" t="s">
        <v>74</v>
      </c>
      <c r="E15" s="70">
        <v>250.80399999999997</v>
      </c>
      <c r="F15" s="71"/>
      <c r="G15" s="68"/>
      <c r="H15" s="48">
        <f t="shared" ref="H15:H47" si="0">ROUND(F15*G15,2)</f>
        <v>0</v>
      </c>
      <c r="I15" s="68"/>
      <c r="J15" s="68"/>
      <c r="K15" s="49">
        <f t="shared" ref="K15:K47" si="1">SUM(H15:J15)</f>
        <v>0</v>
      </c>
      <c r="L15" s="50">
        <f t="shared" ref="L15:L47" si="2">ROUND(E15*F15,2)</f>
        <v>0</v>
      </c>
      <c r="M15" s="48">
        <f t="shared" ref="M15:M47" si="3">ROUND(H15*E15,2)</f>
        <v>0</v>
      </c>
      <c r="N15" s="48">
        <f t="shared" ref="N15:N47" si="4">ROUND(I15*E15,2)</f>
        <v>0</v>
      </c>
      <c r="O15" s="48">
        <f t="shared" ref="O15:O47" si="5">ROUND(J15*E15,2)</f>
        <v>0</v>
      </c>
      <c r="P15" s="49">
        <f t="shared" ref="P15:P47" si="6">SUM(M15:O15)</f>
        <v>0</v>
      </c>
    </row>
    <row r="16" spans="1:16" x14ac:dyDescent="0.2">
      <c r="A16" s="38">
        <v>3</v>
      </c>
      <c r="B16" s="39" t="s">
        <v>66</v>
      </c>
      <c r="C16" s="47" t="s">
        <v>138</v>
      </c>
      <c r="D16" s="25" t="s">
        <v>95</v>
      </c>
      <c r="E16" s="70">
        <v>161.64750000000001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4</v>
      </c>
      <c r="B17" s="39" t="s">
        <v>66</v>
      </c>
      <c r="C17" s="47" t="s">
        <v>139</v>
      </c>
      <c r="D17" s="25" t="s">
        <v>74</v>
      </c>
      <c r="E17" s="70">
        <v>250.80399999999997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 t="s">
        <v>69</v>
      </c>
      <c r="B18" s="39"/>
      <c r="C18" s="47" t="s">
        <v>140</v>
      </c>
      <c r="D18" s="25" t="s">
        <v>83</v>
      </c>
      <c r="E18" s="70">
        <v>125.40199999999999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5</v>
      </c>
      <c r="B19" s="39" t="s">
        <v>66</v>
      </c>
      <c r="C19" s="47" t="s">
        <v>141</v>
      </c>
      <c r="D19" s="25" t="s">
        <v>74</v>
      </c>
      <c r="E19" s="70">
        <v>250.80399999999997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69</v>
      </c>
      <c r="B20" s="39"/>
      <c r="C20" s="47" t="s">
        <v>492</v>
      </c>
      <c r="D20" s="25" t="s">
        <v>83</v>
      </c>
      <c r="E20" s="70">
        <v>250.80399999999997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67.5" x14ac:dyDescent="0.2">
      <c r="A21" s="38">
        <v>6</v>
      </c>
      <c r="B21" s="39" t="s">
        <v>142</v>
      </c>
      <c r="C21" s="47" t="s">
        <v>442</v>
      </c>
      <c r="D21" s="25" t="s">
        <v>74</v>
      </c>
      <c r="E21" s="70">
        <v>420.75399999999996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69</v>
      </c>
      <c r="B22" s="39"/>
      <c r="C22" s="47" t="s">
        <v>443</v>
      </c>
      <c r="D22" s="25" t="s">
        <v>74</v>
      </c>
      <c r="E22" s="70">
        <v>441.79169999999999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 t="s">
        <v>69</v>
      </c>
      <c r="B23" s="39"/>
      <c r="C23" s="47" t="s">
        <v>421</v>
      </c>
      <c r="D23" s="25" t="s">
        <v>83</v>
      </c>
      <c r="E23" s="70">
        <v>2103.77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45" x14ac:dyDescent="0.2">
      <c r="A24" s="38" t="s">
        <v>69</v>
      </c>
      <c r="B24" s="39"/>
      <c r="C24" s="47" t="s">
        <v>493</v>
      </c>
      <c r="D24" s="25" t="s">
        <v>89</v>
      </c>
      <c r="E24" s="70">
        <v>1504.8239999999998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7</v>
      </c>
      <c r="B25" s="39" t="s">
        <v>66</v>
      </c>
      <c r="C25" s="47" t="s">
        <v>143</v>
      </c>
      <c r="D25" s="25" t="s">
        <v>95</v>
      </c>
      <c r="E25" s="70">
        <v>161.64750000000001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8</v>
      </c>
      <c r="B26" s="39" t="s">
        <v>66</v>
      </c>
      <c r="C26" s="47" t="s">
        <v>144</v>
      </c>
      <c r="D26" s="25" t="s">
        <v>74</v>
      </c>
      <c r="E26" s="70">
        <v>250.80399999999997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69</v>
      </c>
      <c r="B27" s="39"/>
      <c r="C27" s="47" t="s">
        <v>444</v>
      </c>
      <c r="D27" s="25" t="s">
        <v>83</v>
      </c>
      <c r="E27" s="70">
        <v>1254.02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 t="s">
        <v>69</v>
      </c>
      <c r="B28" s="39"/>
      <c r="C28" s="47" t="s">
        <v>145</v>
      </c>
      <c r="D28" s="25" t="s">
        <v>146</v>
      </c>
      <c r="E28" s="70">
        <v>275.88439999999997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 t="s">
        <v>69</v>
      </c>
      <c r="B29" s="39"/>
      <c r="C29" s="47" t="s">
        <v>147</v>
      </c>
      <c r="D29" s="25" t="s">
        <v>148</v>
      </c>
      <c r="E29" s="70">
        <v>22.572359999999996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69</v>
      </c>
      <c r="B30" s="39"/>
      <c r="C30" s="47" t="s">
        <v>418</v>
      </c>
      <c r="D30" s="25" t="s">
        <v>83</v>
      </c>
      <c r="E30" s="70">
        <v>75.241199999999992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 t="s">
        <v>69</v>
      </c>
      <c r="B31" s="39"/>
      <c r="C31" s="47" t="s">
        <v>445</v>
      </c>
      <c r="D31" s="25" t="s">
        <v>83</v>
      </c>
      <c r="E31" s="70">
        <v>1254.02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9</v>
      </c>
      <c r="B32" s="39" t="s">
        <v>66</v>
      </c>
      <c r="C32" s="47" t="s">
        <v>149</v>
      </c>
      <c r="D32" s="25" t="s">
        <v>74</v>
      </c>
      <c r="E32" s="70">
        <v>69.375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 t="s">
        <v>69</v>
      </c>
      <c r="B33" s="39"/>
      <c r="C33" s="47" t="s">
        <v>446</v>
      </c>
      <c r="D33" s="25" t="s">
        <v>83</v>
      </c>
      <c r="E33" s="70">
        <v>242.8125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 t="s">
        <v>69</v>
      </c>
      <c r="B34" s="39"/>
      <c r="C34" s="47" t="s">
        <v>150</v>
      </c>
      <c r="D34" s="25"/>
      <c r="E34" s="70"/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10</v>
      </c>
      <c r="B35" s="39" t="s">
        <v>66</v>
      </c>
      <c r="C35" s="47" t="s">
        <v>151</v>
      </c>
      <c r="D35" s="25" t="s">
        <v>74</v>
      </c>
      <c r="E35" s="70">
        <v>91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11</v>
      </c>
      <c r="B36" s="39" t="s">
        <v>66</v>
      </c>
      <c r="C36" s="47" t="s">
        <v>152</v>
      </c>
      <c r="D36" s="25" t="s">
        <v>95</v>
      </c>
      <c r="E36" s="70">
        <v>9.1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 t="s">
        <v>69</v>
      </c>
      <c r="B37" s="39"/>
      <c r="C37" s="47" t="s">
        <v>153</v>
      </c>
      <c r="D37" s="25" t="s">
        <v>95</v>
      </c>
      <c r="E37" s="70">
        <v>10.01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12</v>
      </c>
      <c r="B38" s="39" t="s">
        <v>66</v>
      </c>
      <c r="C38" s="47" t="s">
        <v>154</v>
      </c>
      <c r="D38" s="25" t="s">
        <v>95</v>
      </c>
      <c r="E38" s="70">
        <v>4.55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 t="s">
        <v>69</v>
      </c>
      <c r="B39" s="39"/>
      <c r="C39" s="47" t="s">
        <v>153</v>
      </c>
      <c r="D39" s="25" t="s">
        <v>95</v>
      </c>
      <c r="E39" s="70">
        <v>5.0049999999999999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13</v>
      </c>
      <c r="B40" s="39" t="s">
        <v>66</v>
      </c>
      <c r="C40" s="47" t="s">
        <v>155</v>
      </c>
      <c r="D40" s="25" t="s">
        <v>95</v>
      </c>
      <c r="E40" s="70">
        <v>4.55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69</v>
      </c>
      <c r="B41" s="39"/>
      <c r="C41" s="47" t="s">
        <v>156</v>
      </c>
      <c r="D41" s="25" t="s">
        <v>95</v>
      </c>
      <c r="E41" s="70">
        <v>5.0049999999999999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14</v>
      </c>
      <c r="B42" s="39" t="s">
        <v>66</v>
      </c>
      <c r="C42" s="47" t="s">
        <v>157</v>
      </c>
      <c r="D42" s="25" t="s">
        <v>74</v>
      </c>
      <c r="E42" s="70">
        <v>91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 t="s">
        <v>69</v>
      </c>
      <c r="B43" s="39"/>
      <c r="C43" s="47" t="s">
        <v>158</v>
      </c>
      <c r="D43" s="25" t="s">
        <v>74</v>
      </c>
      <c r="E43" s="70">
        <v>95.55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 t="s">
        <v>69</v>
      </c>
      <c r="B44" s="39"/>
      <c r="C44" s="47" t="s">
        <v>159</v>
      </c>
      <c r="D44" s="25" t="s">
        <v>95</v>
      </c>
      <c r="E44" s="70">
        <v>6.370000000000001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15</v>
      </c>
      <c r="B45" s="39" t="s">
        <v>66</v>
      </c>
      <c r="C45" s="47" t="s">
        <v>160</v>
      </c>
      <c r="D45" s="25" t="s">
        <v>68</v>
      </c>
      <c r="E45" s="70">
        <v>153.94999999999999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/>
      <c r="B46" s="39"/>
      <c r="C46" s="47" t="s">
        <v>161</v>
      </c>
      <c r="D46" s="25" t="s">
        <v>68</v>
      </c>
      <c r="E46" s="70">
        <v>161.64750000000001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12" thickBot="1" x14ac:dyDescent="0.25">
      <c r="A47" s="38" t="s">
        <v>69</v>
      </c>
      <c r="B47" s="39"/>
      <c r="C47" s="47" t="s">
        <v>162</v>
      </c>
      <c r="D47" s="25" t="s">
        <v>95</v>
      </c>
      <c r="E47" s="70">
        <v>3.3869000000000007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12" thickBot="1" x14ac:dyDescent="0.25">
      <c r="A48" s="167" t="s">
        <v>97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9"/>
      <c r="L48" s="72">
        <f>SUM(L14:L47)</f>
        <v>0</v>
      </c>
      <c r="M48" s="73">
        <f>SUM(M14:M47)</f>
        <v>0</v>
      </c>
      <c r="N48" s="73">
        <f>SUM(N14:N47)</f>
        <v>0</v>
      </c>
      <c r="O48" s="73">
        <f>SUM(O14:O47)</f>
        <v>0</v>
      </c>
      <c r="P48" s="74">
        <f>SUM(P14:P47)</f>
        <v>0</v>
      </c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" t="s">
        <v>14</v>
      </c>
      <c r="B51" s="17"/>
      <c r="C51" s="166">
        <f>'Kops a'!C34:H34</f>
        <v>0</v>
      </c>
      <c r="D51" s="166"/>
      <c r="E51" s="166"/>
      <c r="F51" s="166"/>
      <c r="G51" s="166"/>
      <c r="H51" s="166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03" t="s">
        <v>15</v>
      </c>
      <c r="D52" s="103"/>
      <c r="E52" s="103"/>
      <c r="F52" s="103"/>
      <c r="G52" s="103"/>
      <c r="H52" s="103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91" t="str">
        <f>'Kops a'!A37</f>
        <v>Tāme sastādīta 20__. gada __. _________</v>
      </c>
      <c r="B54" s="92"/>
      <c r="C54" s="92"/>
      <c r="D54" s="92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" t="s">
        <v>38</v>
      </c>
      <c r="B56" s="17"/>
      <c r="C56" s="166">
        <f>'Kops a'!C39:H39</f>
        <v>0</v>
      </c>
      <c r="D56" s="166"/>
      <c r="E56" s="166"/>
      <c r="F56" s="166"/>
      <c r="G56" s="166"/>
      <c r="H56" s="166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7"/>
      <c r="B57" s="17"/>
      <c r="C57" s="103" t="s">
        <v>15</v>
      </c>
      <c r="D57" s="103"/>
      <c r="E57" s="103"/>
      <c r="F57" s="103"/>
      <c r="G57" s="103"/>
      <c r="H57" s="103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91" t="s">
        <v>55</v>
      </c>
      <c r="B59" s="92"/>
      <c r="C59" s="96">
        <f>'Kops a'!C42</f>
        <v>0</v>
      </c>
      <c r="D59" s="51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3.5" x14ac:dyDescent="0.2">
      <c r="B61" s="100" t="s">
        <v>415</v>
      </c>
    </row>
    <row r="62" spans="1:16" ht="12" x14ac:dyDescent="0.2">
      <c r="B62" s="101" t="s">
        <v>416</v>
      </c>
    </row>
    <row r="63" spans="1:16" ht="12" x14ac:dyDescent="0.2">
      <c r="B63" s="101" t="s">
        <v>417</v>
      </c>
    </row>
  </sheetData>
  <mergeCells count="22">
    <mergeCell ref="C57:H57"/>
    <mergeCell ref="C4:I4"/>
    <mergeCell ref="F12:K12"/>
    <mergeCell ref="A9:F9"/>
    <mergeCell ref="J9:M9"/>
    <mergeCell ref="D8:L8"/>
    <mergeCell ref="A48:K48"/>
    <mergeCell ref="C51:H51"/>
    <mergeCell ref="C52:H52"/>
    <mergeCell ref="C56:H5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7 I15:J47 D15:G47">
    <cfRule type="cellIs" dxfId="139" priority="26" operator="equal">
      <formula>0</formula>
    </cfRule>
  </conditionalFormatting>
  <conditionalFormatting sqref="N9:O9">
    <cfRule type="cellIs" dxfId="138" priority="25" operator="equal">
      <formula>0</formula>
    </cfRule>
  </conditionalFormatting>
  <conditionalFormatting sqref="A9:F9">
    <cfRule type="containsText" dxfId="13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6" priority="22" operator="equal">
      <formula>0</formula>
    </cfRule>
  </conditionalFormatting>
  <conditionalFormatting sqref="O10">
    <cfRule type="cellIs" dxfId="135" priority="21" operator="equal">
      <formula>"20__. gada __. _________"</formula>
    </cfRule>
  </conditionalFormatting>
  <conditionalFormatting sqref="A48:K48">
    <cfRule type="containsText" dxfId="134" priority="20" operator="containsText" text="Tiešās izmaksas kopā, t. sk. darba devēja sociālais nodoklis __.__% ">
      <formula>NOT(ISERROR(SEARCH("Tiešās izmaksas kopā, t. sk. darba devēja sociālais nodoklis __.__% ",A48)))</formula>
    </cfRule>
  </conditionalFormatting>
  <conditionalFormatting sqref="H14:H47 K14:P47 L48:P48">
    <cfRule type="cellIs" dxfId="133" priority="15" operator="equal">
      <formula>0</formula>
    </cfRule>
  </conditionalFormatting>
  <conditionalFormatting sqref="C4:I4">
    <cfRule type="cellIs" dxfId="132" priority="14" operator="equal">
      <formula>0</formula>
    </cfRule>
  </conditionalFormatting>
  <conditionalFormatting sqref="C15:C47">
    <cfRule type="cellIs" dxfId="131" priority="13" operator="equal">
      <formula>0</formula>
    </cfRule>
  </conditionalFormatting>
  <conditionalFormatting sqref="D5:L8">
    <cfRule type="cellIs" dxfId="130" priority="11" operator="equal">
      <formula>0</formula>
    </cfRule>
  </conditionalFormatting>
  <conditionalFormatting sqref="A14:B14 D14:G14">
    <cfRule type="cellIs" dxfId="129" priority="10" operator="equal">
      <formula>0</formula>
    </cfRule>
  </conditionalFormatting>
  <conditionalFormatting sqref="C14">
    <cfRule type="cellIs" dxfId="128" priority="9" operator="equal">
      <formula>0</formula>
    </cfRule>
  </conditionalFormatting>
  <conditionalFormatting sqref="I14:J14">
    <cfRule type="cellIs" dxfId="127" priority="8" operator="equal">
      <formula>0</formula>
    </cfRule>
  </conditionalFormatting>
  <conditionalFormatting sqref="P10">
    <cfRule type="cellIs" dxfId="126" priority="7" operator="equal">
      <formula>"20__. gada __. _________"</formula>
    </cfRule>
  </conditionalFormatting>
  <conditionalFormatting sqref="C56:H56">
    <cfRule type="cellIs" dxfId="125" priority="4" operator="equal">
      <formula>0</formula>
    </cfRule>
  </conditionalFormatting>
  <conditionalFormatting sqref="C51:H51">
    <cfRule type="cellIs" dxfId="124" priority="3" operator="equal">
      <formula>0</formula>
    </cfRule>
  </conditionalFormatting>
  <conditionalFormatting sqref="C56:H56 C59 C51:H51">
    <cfRule type="cellIs" dxfId="123" priority="2" operator="equal">
      <formula>0</formula>
    </cfRule>
  </conditionalFormatting>
  <conditionalFormatting sqref="D1">
    <cfRule type="cellIs" dxfId="12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______________",A54)))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A54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_________________________________",A59)))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58"/>
  <sheetViews>
    <sheetView topLeftCell="A19" zoomScale="145" zoomScaleNormal="145" workbookViewId="0">
      <selection activeCell="A43" sqref="A43:K43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163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65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P43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A49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ht="22.5" x14ac:dyDescent="0.2">
      <c r="A14" s="64">
        <v>1</v>
      </c>
      <c r="B14" s="65"/>
      <c r="C14" s="66" t="s">
        <v>164</v>
      </c>
      <c r="D14" s="67" t="s">
        <v>125</v>
      </c>
      <c r="E14" s="70">
        <v>80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/>
      <c r="C15" s="47" t="s">
        <v>165</v>
      </c>
      <c r="D15" s="25" t="s">
        <v>125</v>
      </c>
      <c r="E15" s="70">
        <v>12</v>
      </c>
      <c r="F15" s="71"/>
      <c r="G15" s="68"/>
      <c r="H15" s="48">
        <f t="shared" ref="H15:H42" si="0">ROUND(F15*G15,2)</f>
        <v>0</v>
      </c>
      <c r="I15" s="68"/>
      <c r="J15" s="68"/>
      <c r="K15" s="49">
        <f t="shared" ref="K15:K42" si="1">SUM(H15:J15)</f>
        <v>0</v>
      </c>
      <c r="L15" s="50">
        <f t="shared" ref="L15:L42" si="2">ROUND(E15*F15,2)</f>
        <v>0</v>
      </c>
      <c r="M15" s="48">
        <f t="shared" ref="M15:M42" si="3">ROUND(H15*E15,2)</f>
        <v>0</v>
      </c>
      <c r="N15" s="48">
        <f t="shared" ref="N15:N42" si="4">ROUND(I15*E15,2)</f>
        <v>0</v>
      </c>
      <c r="O15" s="48">
        <f t="shared" ref="O15:O42" si="5">ROUND(J15*E15,2)</f>
        <v>0</v>
      </c>
      <c r="P15" s="49">
        <f t="shared" ref="P15:P42" si="6">SUM(M15:O15)</f>
        <v>0</v>
      </c>
    </row>
    <row r="16" spans="1:16" x14ac:dyDescent="0.2">
      <c r="A16" s="38">
        <v>3</v>
      </c>
      <c r="B16" s="39"/>
      <c r="C16" s="47" t="s">
        <v>166</v>
      </c>
      <c r="D16" s="25" t="s">
        <v>74</v>
      </c>
      <c r="E16" s="70">
        <v>217.16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 t="s">
        <v>69</v>
      </c>
      <c r="B17" s="39"/>
      <c r="C17" s="47" t="s">
        <v>167</v>
      </c>
      <c r="D17" s="25" t="s">
        <v>74</v>
      </c>
      <c r="E17" s="70">
        <v>434.32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 t="s">
        <v>69</v>
      </c>
      <c r="B18" s="39"/>
      <c r="C18" s="47" t="s">
        <v>168</v>
      </c>
      <c r="D18" s="25" t="s">
        <v>83</v>
      </c>
      <c r="E18" s="70">
        <v>1302.96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 t="s">
        <v>69</v>
      </c>
      <c r="B19" s="39"/>
      <c r="C19" s="47" t="s">
        <v>169</v>
      </c>
      <c r="D19" s="25" t="s">
        <v>83</v>
      </c>
      <c r="E19" s="70">
        <v>26059.200000000001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69</v>
      </c>
      <c r="B20" s="39"/>
      <c r="C20" s="47" t="s">
        <v>170</v>
      </c>
      <c r="D20" s="25" t="s">
        <v>84</v>
      </c>
      <c r="E20" s="70">
        <v>54.29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 t="s">
        <v>69</v>
      </c>
      <c r="B21" s="39"/>
      <c r="C21" s="47" t="s">
        <v>171</v>
      </c>
      <c r="D21" s="25" t="s">
        <v>68</v>
      </c>
      <c r="E21" s="70">
        <v>434.32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69</v>
      </c>
      <c r="B22" s="39"/>
      <c r="C22" s="47" t="s">
        <v>172</v>
      </c>
      <c r="D22" s="25" t="s">
        <v>89</v>
      </c>
      <c r="E22" s="70">
        <v>43.432000000000002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 t="s">
        <v>69</v>
      </c>
      <c r="B23" s="39"/>
      <c r="C23" s="47" t="s">
        <v>173</v>
      </c>
      <c r="D23" s="25" t="s">
        <v>83</v>
      </c>
      <c r="E23" s="70">
        <v>1737.28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 t="s">
        <v>69</v>
      </c>
      <c r="B24" s="39"/>
      <c r="C24" s="47" t="s">
        <v>447</v>
      </c>
      <c r="D24" s="25" t="s">
        <v>68</v>
      </c>
      <c r="E24" s="70">
        <v>434.32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 t="s">
        <v>69</v>
      </c>
      <c r="B25" s="39"/>
      <c r="C25" s="47" t="s">
        <v>448</v>
      </c>
      <c r="D25" s="25" t="s">
        <v>83</v>
      </c>
      <c r="E25" s="70">
        <v>564.61599999999999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 t="s">
        <v>69</v>
      </c>
      <c r="B26" s="39"/>
      <c r="C26" s="47" t="s">
        <v>174</v>
      </c>
      <c r="D26" s="25"/>
      <c r="E26" s="70"/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4</v>
      </c>
      <c r="B27" s="39"/>
      <c r="C27" s="47" t="s">
        <v>175</v>
      </c>
      <c r="D27" s="25" t="s">
        <v>83</v>
      </c>
      <c r="E27" s="70">
        <v>796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5</v>
      </c>
      <c r="B28" s="39"/>
      <c r="C28" s="47" t="s">
        <v>176</v>
      </c>
      <c r="D28" s="25" t="s">
        <v>83</v>
      </c>
      <c r="E28" s="70">
        <v>8878.32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3</v>
      </c>
      <c r="B29" s="39"/>
      <c r="C29" s="47" t="s">
        <v>177</v>
      </c>
      <c r="D29" s="25" t="s">
        <v>83</v>
      </c>
      <c r="E29" s="70">
        <v>561.6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4</v>
      </c>
      <c r="B30" s="39"/>
      <c r="C30" s="47" t="s">
        <v>178</v>
      </c>
      <c r="D30" s="25" t="s">
        <v>83</v>
      </c>
      <c r="E30" s="70">
        <v>8250.56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5</v>
      </c>
      <c r="B31" s="39"/>
      <c r="C31" s="47" t="s">
        <v>179</v>
      </c>
      <c r="D31" s="25" t="s">
        <v>83</v>
      </c>
      <c r="E31" s="70">
        <v>706.88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/>
      <c r="B32" s="39"/>
      <c r="C32" s="47" t="s">
        <v>180</v>
      </c>
      <c r="D32" s="25" t="s">
        <v>83</v>
      </c>
      <c r="E32" s="70">
        <v>338.4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6</v>
      </c>
      <c r="B33" s="39"/>
      <c r="C33" s="47" t="s">
        <v>181</v>
      </c>
      <c r="D33" s="25" t="s">
        <v>83</v>
      </c>
      <c r="E33" s="70">
        <v>200.8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7</v>
      </c>
      <c r="B34" s="39"/>
      <c r="C34" s="47" t="s">
        <v>449</v>
      </c>
      <c r="D34" s="25" t="s">
        <v>89</v>
      </c>
      <c r="E34" s="70">
        <v>1440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8</v>
      </c>
      <c r="B35" s="39"/>
      <c r="C35" s="47" t="s">
        <v>450</v>
      </c>
      <c r="D35" s="25" t="s">
        <v>89</v>
      </c>
      <c r="E35" s="70">
        <v>640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9</v>
      </c>
      <c r="B36" s="39"/>
      <c r="C36" s="47" t="s">
        <v>451</v>
      </c>
      <c r="D36" s="25" t="s">
        <v>74</v>
      </c>
      <c r="E36" s="70">
        <v>356.8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10</v>
      </c>
      <c r="B37" s="39" t="s">
        <v>184</v>
      </c>
      <c r="C37" s="170" t="s">
        <v>182</v>
      </c>
      <c r="D37" s="25" t="s">
        <v>89</v>
      </c>
      <c r="E37" s="70">
        <v>80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11</v>
      </c>
      <c r="B38" s="39" t="s">
        <v>185</v>
      </c>
      <c r="C38" s="171"/>
      <c r="D38" s="25" t="s">
        <v>89</v>
      </c>
      <c r="E38" s="70">
        <v>160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 t="s">
        <v>69</v>
      </c>
      <c r="B39" s="39" t="s">
        <v>186</v>
      </c>
      <c r="C39" s="47" t="s">
        <v>183</v>
      </c>
      <c r="D39" s="25" t="s">
        <v>89</v>
      </c>
      <c r="E39" s="70">
        <v>4000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12</v>
      </c>
      <c r="B40" s="39"/>
      <c r="C40" s="47" t="s">
        <v>452</v>
      </c>
      <c r="D40" s="25" t="s">
        <v>125</v>
      </c>
      <c r="E40" s="70">
        <v>20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69</v>
      </c>
      <c r="B41" s="39"/>
      <c r="C41" s="47" t="s">
        <v>453</v>
      </c>
      <c r="D41" s="25" t="s">
        <v>89</v>
      </c>
      <c r="E41" s="70">
        <v>2240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12" thickBot="1" x14ac:dyDescent="0.25">
      <c r="A42" s="38" t="s">
        <v>69</v>
      </c>
      <c r="B42" s="39"/>
      <c r="C42" s="47" t="s">
        <v>454</v>
      </c>
      <c r="D42" s="25" t="s">
        <v>125</v>
      </c>
      <c r="E42" s="70">
        <v>560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12" thickBot="1" x14ac:dyDescent="0.25">
      <c r="A43" s="167" t="s">
        <v>97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9"/>
      <c r="L43" s="72">
        <f>SUM(L14:L42)</f>
        <v>0</v>
      </c>
      <c r="M43" s="73">
        <f>SUM(M14:M42)</f>
        <v>0</v>
      </c>
      <c r="N43" s="73">
        <f>SUM(N14:N42)</f>
        <v>0</v>
      </c>
      <c r="O43" s="73">
        <f>SUM(O14:O42)</f>
        <v>0</v>
      </c>
      <c r="P43" s="74">
        <f>SUM(P14:P42)</f>
        <v>0</v>
      </c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" t="s">
        <v>14</v>
      </c>
      <c r="B46" s="17"/>
      <c r="C46" s="166">
        <f>'Kops a'!C34:H34</f>
        <v>0</v>
      </c>
      <c r="D46" s="166"/>
      <c r="E46" s="166"/>
      <c r="F46" s="166"/>
      <c r="G46" s="166"/>
      <c r="H46" s="166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03" t="s">
        <v>15</v>
      </c>
      <c r="D47" s="103"/>
      <c r="E47" s="103"/>
      <c r="F47" s="103"/>
      <c r="G47" s="103"/>
      <c r="H47" s="103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91" t="str">
        <f>'Kops a'!A37</f>
        <v>Tāme sastādīta 20__. gada __. _________</v>
      </c>
      <c r="B49" s="92"/>
      <c r="C49" s="92"/>
      <c r="D49" s="92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" t="s">
        <v>38</v>
      </c>
      <c r="B51" s="17"/>
      <c r="C51" s="166">
        <f>'Kops a'!C39:H39</f>
        <v>0</v>
      </c>
      <c r="D51" s="166"/>
      <c r="E51" s="166"/>
      <c r="F51" s="166"/>
      <c r="G51" s="166"/>
      <c r="H51" s="166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03" t="s">
        <v>15</v>
      </c>
      <c r="D52" s="103"/>
      <c r="E52" s="103"/>
      <c r="F52" s="103"/>
      <c r="G52" s="103"/>
      <c r="H52" s="103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91" t="s">
        <v>55</v>
      </c>
      <c r="B54" s="92"/>
      <c r="C54" s="96">
        <f>'Kops a'!C42</f>
        <v>0</v>
      </c>
      <c r="D54" s="51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3.5" x14ac:dyDescent="0.2">
      <c r="B56" s="100" t="s">
        <v>415</v>
      </c>
    </row>
    <row r="57" spans="1:16" ht="12" x14ac:dyDescent="0.2">
      <c r="B57" s="101" t="s">
        <v>416</v>
      </c>
    </row>
    <row r="58" spans="1:16" ht="12" x14ac:dyDescent="0.2">
      <c r="B58" s="101" t="s">
        <v>417</v>
      </c>
    </row>
  </sheetData>
  <mergeCells count="23">
    <mergeCell ref="C52:H52"/>
    <mergeCell ref="C4:I4"/>
    <mergeCell ref="F12:K12"/>
    <mergeCell ref="A9:F9"/>
    <mergeCell ref="J9:M9"/>
    <mergeCell ref="D8:L8"/>
    <mergeCell ref="A43:K43"/>
    <mergeCell ref="C46:H46"/>
    <mergeCell ref="C47:H47"/>
    <mergeCell ref="C51:H51"/>
    <mergeCell ref="C37:C3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2 I15:J42 D15:G42">
    <cfRule type="cellIs" dxfId="119" priority="26" operator="equal">
      <formula>0</formula>
    </cfRule>
  </conditionalFormatting>
  <conditionalFormatting sqref="N9:O9">
    <cfRule type="cellIs" dxfId="118" priority="25" operator="equal">
      <formula>0</formula>
    </cfRule>
  </conditionalFormatting>
  <conditionalFormatting sqref="A9:F9">
    <cfRule type="containsText" dxfId="1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6" priority="22" operator="equal">
      <formula>0</formula>
    </cfRule>
  </conditionalFormatting>
  <conditionalFormatting sqref="O10">
    <cfRule type="cellIs" dxfId="115" priority="21" operator="equal">
      <formula>"20__. gada __. _________"</formula>
    </cfRule>
  </conditionalFormatting>
  <conditionalFormatting sqref="A43:K43">
    <cfRule type="containsText" dxfId="114" priority="20" operator="containsText" text="Tiešās izmaksas kopā, t. sk. darba devēja sociālais nodoklis __.__% ">
      <formula>NOT(ISERROR(SEARCH("Tiešās izmaksas kopā, t. sk. darba devēja sociālais nodoklis __.__% ",A43)))</formula>
    </cfRule>
  </conditionalFormatting>
  <conditionalFormatting sqref="H14:H42 K14:P42 L43:P43">
    <cfRule type="cellIs" dxfId="113" priority="15" operator="equal">
      <formula>0</formula>
    </cfRule>
  </conditionalFormatting>
  <conditionalFormatting sqref="C4:I4">
    <cfRule type="cellIs" dxfId="112" priority="14" operator="equal">
      <formula>0</formula>
    </cfRule>
  </conditionalFormatting>
  <conditionalFormatting sqref="C15:C37 C39:C42">
    <cfRule type="cellIs" dxfId="111" priority="13" operator="equal">
      <formula>0</formula>
    </cfRule>
  </conditionalFormatting>
  <conditionalFormatting sqref="D5:L8">
    <cfRule type="cellIs" dxfId="110" priority="11" operator="equal">
      <formula>0</formula>
    </cfRule>
  </conditionalFormatting>
  <conditionalFormatting sqref="A14:B14 D14:G14">
    <cfRule type="cellIs" dxfId="109" priority="10" operator="equal">
      <formula>0</formula>
    </cfRule>
  </conditionalFormatting>
  <conditionalFormatting sqref="C14">
    <cfRule type="cellIs" dxfId="108" priority="9" operator="equal">
      <formula>0</formula>
    </cfRule>
  </conditionalFormatting>
  <conditionalFormatting sqref="I14:J14">
    <cfRule type="cellIs" dxfId="107" priority="8" operator="equal">
      <formula>0</formula>
    </cfRule>
  </conditionalFormatting>
  <conditionalFormatting sqref="P10">
    <cfRule type="cellIs" dxfId="106" priority="7" operator="equal">
      <formula>"20__. gada __. _________"</formula>
    </cfRule>
  </conditionalFormatting>
  <conditionalFormatting sqref="C51:H51">
    <cfRule type="cellIs" dxfId="105" priority="4" operator="equal">
      <formula>0</formula>
    </cfRule>
  </conditionalFormatting>
  <conditionalFormatting sqref="C46:H46">
    <cfRule type="cellIs" dxfId="104" priority="3" operator="equal">
      <formula>0</formula>
    </cfRule>
  </conditionalFormatting>
  <conditionalFormatting sqref="C51:H51 C54 C46:H46">
    <cfRule type="cellIs" dxfId="103" priority="2" operator="equal">
      <formula>0</formula>
    </cfRule>
  </conditionalFormatting>
  <conditionalFormatting sqref="D1">
    <cfRule type="cellIs" dxfId="10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______________",A49)))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A49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_________________________________",A54)))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99"/>
  <sheetViews>
    <sheetView topLeftCell="A61" zoomScale="130" zoomScaleNormal="130" workbookViewId="0">
      <selection activeCell="C60" sqref="C6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187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65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P84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A90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/>
      <c r="B14" s="65"/>
      <c r="C14" s="66" t="s">
        <v>188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33.75" x14ac:dyDescent="0.2">
      <c r="A15" s="38">
        <v>1</v>
      </c>
      <c r="B15" s="39" t="s">
        <v>66</v>
      </c>
      <c r="C15" s="47" t="s">
        <v>189</v>
      </c>
      <c r="D15" s="25" t="s">
        <v>74</v>
      </c>
      <c r="E15" s="70">
        <v>960</v>
      </c>
      <c r="F15" s="71"/>
      <c r="G15" s="68"/>
      <c r="H15" s="48">
        <f t="shared" ref="H15:H78" si="0">ROUND(F15*G15,2)</f>
        <v>0</v>
      </c>
      <c r="I15" s="68"/>
      <c r="J15" s="68"/>
      <c r="K15" s="49">
        <f t="shared" ref="K15:K78" si="1">SUM(H15:J15)</f>
        <v>0</v>
      </c>
      <c r="L15" s="50">
        <f t="shared" ref="L15:L78" si="2">ROUND(E15*F15,2)</f>
        <v>0</v>
      </c>
      <c r="M15" s="48">
        <f t="shared" ref="M15:M78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49">
        <f t="shared" ref="P15:P78" si="6">SUM(M15:O15)</f>
        <v>0</v>
      </c>
    </row>
    <row r="16" spans="1:16" ht="22.5" x14ac:dyDescent="0.2">
      <c r="A16" s="38">
        <v>2</v>
      </c>
      <c r="B16" s="39" t="s">
        <v>66</v>
      </c>
      <c r="C16" s="47" t="s">
        <v>190</v>
      </c>
      <c r="D16" s="25" t="s">
        <v>74</v>
      </c>
      <c r="E16" s="70">
        <v>90.5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3</v>
      </c>
      <c r="B17" s="39" t="s">
        <v>66</v>
      </c>
      <c r="C17" s="47" t="s">
        <v>191</v>
      </c>
      <c r="D17" s="25" t="s">
        <v>74</v>
      </c>
      <c r="E17" s="70">
        <v>63.349999999999994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 t="s">
        <v>66</v>
      </c>
      <c r="C18" s="47" t="s">
        <v>192</v>
      </c>
      <c r="D18" s="25" t="s">
        <v>125</v>
      </c>
      <c r="E18" s="70">
        <v>11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5</v>
      </c>
      <c r="B19" s="39" t="s">
        <v>66</v>
      </c>
      <c r="C19" s="47" t="s">
        <v>193</v>
      </c>
      <c r="D19" s="25" t="s">
        <v>125</v>
      </c>
      <c r="E19" s="70">
        <v>2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 t="s">
        <v>69</v>
      </c>
      <c r="B20" s="39"/>
      <c r="C20" s="47" t="s">
        <v>194</v>
      </c>
      <c r="D20" s="25" t="s">
        <v>71</v>
      </c>
      <c r="E20" s="70">
        <v>13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6</v>
      </c>
      <c r="B21" s="39" t="s">
        <v>66</v>
      </c>
      <c r="C21" s="47" t="s">
        <v>195</v>
      </c>
      <c r="D21" s="25" t="s">
        <v>74</v>
      </c>
      <c r="E21" s="70">
        <v>6.24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7</v>
      </c>
      <c r="B22" s="39" t="s">
        <v>66</v>
      </c>
      <c r="C22" s="47" t="s">
        <v>196</v>
      </c>
      <c r="D22" s="25" t="s">
        <v>74</v>
      </c>
      <c r="E22" s="70">
        <v>6.24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8</v>
      </c>
      <c r="B23" s="39" t="s">
        <v>66</v>
      </c>
      <c r="C23" s="47" t="s">
        <v>197</v>
      </c>
      <c r="D23" s="25" t="s">
        <v>95</v>
      </c>
      <c r="E23" s="70">
        <v>0.31200000000000006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 t="s">
        <v>69</v>
      </c>
      <c r="B24" s="39"/>
      <c r="C24" s="47" t="s">
        <v>198</v>
      </c>
      <c r="D24" s="25" t="s">
        <v>68</v>
      </c>
      <c r="E24" s="70">
        <v>20.8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/>
      <c r="B25" s="39"/>
      <c r="C25" s="47" t="s">
        <v>199</v>
      </c>
      <c r="D25" s="25" t="s">
        <v>83</v>
      </c>
      <c r="E25" s="70">
        <v>188.69760000000002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 t="s">
        <v>69</v>
      </c>
      <c r="B26" s="39"/>
      <c r="C26" s="47" t="s">
        <v>200</v>
      </c>
      <c r="D26" s="25" t="s">
        <v>68</v>
      </c>
      <c r="E26" s="70">
        <v>20.8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/>
      <c r="B27" s="39"/>
      <c r="C27" s="47" t="s">
        <v>201</v>
      </c>
      <c r="D27" s="25" t="s">
        <v>83</v>
      </c>
      <c r="E27" s="70">
        <v>82.336800000000011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 t="s">
        <v>69</v>
      </c>
      <c r="B28" s="39"/>
      <c r="C28" s="47" t="s">
        <v>202</v>
      </c>
      <c r="D28" s="25" t="s">
        <v>83</v>
      </c>
      <c r="E28" s="70">
        <v>7.9632000000000014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 t="s">
        <v>69</v>
      </c>
      <c r="B29" s="39"/>
      <c r="C29" s="47" t="s">
        <v>203</v>
      </c>
      <c r="D29" s="25" t="s">
        <v>95</v>
      </c>
      <c r="E29" s="70">
        <v>0.32760000000000006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 t="s">
        <v>69</v>
      </c>
      <c r="B30" s="39"/>
      <c r="C30" s="47" t="s">
        <v>204</v>
      </c>
      <c r="D30" s="25" t="s">
        <v>74</v>
      </c>
      <c r="E30" s="70">
        <v>6.24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9</v>
      </c>
      <c r="B31" s="39" t="s">
        <v>66</v>
      </c>
      <c r="C31" s="47" t="s">
        <v>205</v>
      </c>
      <c r="D31" s="25" t="s">
        <v>74</v>
      </c>
      <c r="E31" s="70">
        <v>15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 t="s">
        <v>69</v>
      </c>
      <c r="B32" s="39"/>
      <c r="C32" s="47" t="s">
        <v>455</v>
      </c>
      <c r="D32" s="25" t="s">
        <v>83</v>
      </c>
      <c r="E32" s="70">
        <v>16.5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10</v>
      </c>
      <c r="B33" s="39" t="s">
        <v>66</v>
      </c>
      <c r="C33" s="47" t="s">
        <v>206</v>
      </c>
      <c r="D33" s="25"/>
      <c r="E33" s="70"/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 t="s">
        <v>69</v>
      </c>
      <c r="B34" s="39"/>
      <c r="C34" s="47" t="s">
        <v>207</v>
      </c>
      <c r="D34" s="25" t="s">
        <v>71</v>
      </c>
      <c r="E34" s="70">
        <v>5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 t="s">
        <v>69</v>
      </c>
      <c r="B35" s="39"/>
      <c r="C35" s="47" t="s">
        <v>208</v>
      </c>
      <c r="D35" s="25" t="s">
        <v>89</v>
      </c>
      <c r="E35" s="70">
        <v>85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 t="s">
        <v>69</v>
      </c>
      <c r="B36" s="39"/>
      <c r="C36" s="47" t="s">
        <v>209</v>
      </c>
      <c r="D36" s="25" t="s">
        <v>68</v>
      </c>
      <c r="E36" s="70">
        <v>28.740000000000002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/>
      <c r="B37" s="39"/>
      <c r="C37" s="47" t="s">
        <v>210</v>
      </c>
      <c r="D37" s="25" t="s">
        <v>89</v>
      </c>
      <c r="E37" s="70">
        <v>40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/>
      <c r="B38" s="39"/>
      <c r="C38" s="47" t="s">
        <v>211</v>
      </c>
      <c r="D38" s="25" t="s">
        <v>89</v>
      </c>
      <c r="E38" s="70">
        <v>7.11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/>
      <c r="B39" s="39"/>
      <c r="C39" s="47" t="s">
        <v>212</v>
      </c>
      <c r="D39" s="25" t="s">
        <v>68</v>
      </c>
      <c r="E39" s="70">
        <v>2.2200000000000002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/>
      <c r="B40" s="39"/>
      <c r="C40" s="47" t="s">
        <v>213</v>
      </c>
      <c r="D40" s="25" t="s">
        <v>68</v>
      </c>
      <c r="E40" s="70">
        <v>0.9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/>
      <c r="B41" s="39"/>
      <c r="C41" s="47" t="s">
        <v>214</v>
      </c>
      <c r="D41" s="25"/>
      <c r="E41" s="70"/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11</v>
      </c>
      <c r="B42" s="39" t="s">
        <v>66</v>
      </c>
      <c r="C42" s="47" t="s">
        <v>456</v>
      </c>
      <c r="D42" s="25" t="s">
        <v>68</v>
      </c>
      <c r="E42" s="70">
        <v>181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12</v>
      </c>
      <c r="B43" s="39" t="s">
        <v>66</v>
      </c>
      <c r="C43" s="47" t="s">
        <v>215</v>
      </c>
      <c r="D43" s="25" t="s">
        <v>74</v>
      </c>
      <c r="E43" s="70">
        <v>1050.5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 t="s">
        <v>69</v>
      </c>
      <c r="B44" s="39"/>
      <c r="C44" s="47" t="s">
        <v>457</v>
      </c>
      <c r="D44" s="25" t="s">
        <v>74</v>
      </c>
      <c r="E44" s="70">
        <v>960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 t="s">
        <v>69</v>
      </c>
      <c r="B45" s="39"/>
      <c r="C45" s="47" t="s">
        <v>458</v>
      </c>
      <c r="D45" s="25" t="s">
        <v>74</v>
      </c>
      <c r="E45" s="70">
        <v>960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 t="s">
        <v>69</v>
      </c>
      <c r="B46" s="39"/>
      <c r="C46" s="47" t="s">
        <v>216</v>
      </c>
      <c r="D46" s="25" t="s">
        <v>217</v>
      </c>
      <c r="E46" s="70">
        <v>0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14</v>
      </c>
      <c r="B47" s="39" t="s">
        <v>66</v>
      </c>
      <c r="C47" s="47" t="s">
        <v>218</v>
      </c>
      <c r="D47" s="25" t="s">
        <v>74</v>
      </c>
      <c r="E47" s="70">
        <v>5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 t="s">
        <v>69</v>
      </c>
      <c r="B48" s="39"/>
      <c r="C48" s="47" t="s">
        <v>219</v>
      </c>
      <c r="D48" s="25" t="s">
        <v>74</v>
      </c>
      <c r="E48" s="70">
        <v>5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 t="s">
        <v>69</v>
      </c>
      <c r="B49" s="39"/>
      <c r="C49" s="47" t="s">
        <v>216</v>
      </c>
      <c r="D49" s="25" t="s">
        <v>217</v>
      </c>
      <c r="E49" s="70">
        <v>0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15</v>
      </c>
      <c r="B50" s="39" t="s">
        <v>66</v>
      </c>
      <c r="C50" s="47" t="s">
        <v>220</v>
      </c>
      <c r="D50" s="25" t="s">
        <v>74</v>
      </c>
      <c r="E50" s="70">
        <v>5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33.75" x14ac:dyDescent="0.2">
      <c r="A51" s="38">
        <v>16</v>
      </c>
      <c r="B51" s="39" t="s">
        <v>66</v>
      </c>
      <c r="C51" s="47" t="s">
        <v>459</v>
      </c>
      <c r="D51" s="25" t="s">
        <v>221</v>
      </c>
      <c r="E51" s="70">
        <v>5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17</v>
      </c>
      <c r="B52" s="39" t="s">
        <v>66</v>
      </c>
      <c r="C52" s="47" t="s">
        <v>222</v>
      </c>
      <c r="D52" s="25" t="s">
        <v>124</v>
      </c>
      <c r="E52" s="70">
        <v>5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 t="s">
        <v>69</v>
      </c>
      <c r="B53" s="39"/>
      <c r="C53" s="47" t="s">
        <v>223</v>
      </c>
      <c r="D53" s="25"/>
      <c r="E53" s="70"/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17</v>
      </c>
      <c r="B54" s="39" t="s">
        <v>66</v>
      </c>
      <c r="C54" s="47" t="s">
        <v>224</v>
      </c>
      <c r="D54" s="25" t="s">
        <v>74</v>
      </c>
      <c r="E54" s="70">
        <v>63.349999999999994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>
        <v>18</v>
      </c>
      <c r="B55" s="39" t="s">
        <v>66</v>
      </c>
      <c r="C55" s="47" t="s">
        <v>225</v>
      </c>
      <c r="D55" s="25" t="s">
        <v>74</v>
      </c>
      <c r="E55" s="70">
        <v>63.349999999999994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 t="s">
        <v>69</v>
      </c>
      <c r="B56" s="39"/>
      <c r="C56" s="47" t="s">
        <v>226</v>
      </c>
      <c r="D56" s="25" t="s">
        <v>95</v>
      </c>
      <c r="E56" s="70">
        <v>1.91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5</v>
      </c>
      <c r="B57" s="39" t="s">
        <v>66</v>
      </c>
      <c r="C57" s="47" t="s">
        <v>460</v>
      </c>
      <c r="D57" s="25" t="s">
        <v>95</v>
      </c>
      <c r="E57" s="70">
        <v>19.004999999999999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/>
      <c r="B58" s="39"/>
      <c r="C58" s="47" t="s">
        <v>227</v>
      </c>
      <c r="D58" s="25" t="s">
        <v>68</v>
      </c>
      <c r="E58" s="70">
        <v>362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/>
      <c r="B59" s="39"/>
      <c r="C59" s="47" t="s">
        <v>461</v>
      </c>
      <c r="D59" s="25" t="s">
        <v>83</v>
      </c>
      <c r="E59" s="70">
        <v>1958.2751999999998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2.5" x14ac:dyDescent="0.2">
      <c r="A60" s="38">
        <v>20</v>
      </c>
      <c r="B60" s="39" t="s">
        <v>66</v>
      </c>
      <c r="C60" s="47" t="s">
        <v>228</v>
      </c>
      <c r="D60" s="25" t="s">
        <v>83</v>
      </c>
      <c r="E60" s="70">
        <v>102.30119999999998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2.5" x14ac:dyDescent="0.2">
      <c r="A61" s="38">
        <v>21</v>
      </c>
      <c r="B61" s="39" t="s">
        <v>66</v>
      </c>
      <c r="C61" s="47" t="s">
        <v>229</v>
      </c>
      <c r="D61" s="25" t="s">
        <v>74</v>
      </c>
      <c r="E61" s="70">
        <v>146.61000000000001</v>
      </c>
      <c r="F61" s="71"/>
      <c r="G61" s="68"/>
      <c r="H61" s="48">
        <f t="shared" si="0"/>
        <v>0</v>
      </c>
      <c r="I61" s="68"/>
      <c r="J61" s="68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 t="s">
        <v>69</v>
      </c>
      <c r="B62" s="39"/>
      <c r="C62" s="47" t="s">
        <v>115</v>
      </c>
      <c r="D62" s="25" t="s">
        <v>71</v>
      </c>
      <c r="E62" s="70">
        <v>586.44000000000005</v>
      </c>
      <c r="F62" s="71"/>
      <c r="G62" s="68"/>
      <c r="H62" s="48">
        <f t="shared" si="0"/>
        <v>0</v>
      </c>
      <c r="I62" s="68"/>
      <c r="J62" s="68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 t="s">
        <v>69</v>
      </c>
      <c r="B63" s="39"/>
      <c r="C63" s="47" t="s">
        <v>230</v>
      </c>
      <c r="D63" s="25" t="s">
        <v>74</v>
      </c>
      <c r="E63" s="70">
        <v>153.94999999999999</v>
      </c>
      <c r="F63" s="71"/>
      <c r="G63" s="68"/>
      <c r="H63" s="48">
        <f t="shared" si="0"/>
        <v>0</v>
      </c>
      <c r="I63" s="68"/>
      <c r="J63" s="68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>
        <v>22</v>
      </c>
      <c r="B64" s="39" t="s">
        <v>66</v>
      </c>
      <c r="C64" s="47" t="s">
        <v>231</v>
      </c>
      <c r="D64" s="25" t="s">
        <v>68</v>
      </c>
      <c r="E64" s="70">
        <v>185</v>
      </c>
      <c r="F64" s="71"/>
      <c r="G64" s="68"/>
      <c r="H64" s="48">
        <f t="shared" si="0"/>
        <v>0</v>
      </c>
      <c r="I64" s="68"/>
      <c r="J64" s="68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 t="s">
        <v>69</v>
      </c>
      <c r="B65" s="39"/>
      <c r="C65" s="47" t="s">
        <v>232</v>
      </c>
      <c r="D65" s="25" t="s">
        <v>68</v>
      </c>
      <c r="E65" s="70">
        <v>370</v>
      </c>
      <c r="F65" s="71"/>
      <c r="G65" s="68"/>
      <c r="H65" s="48">
        <f t="shared" si="0"/>
        <v>0</v>
      </c>
      <c r="I65" s="68"/>
      <c r="J65" s="68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 t="s">
        <v>69</v>
      </c>
      <c r="B66" s="39"/>
      <c r="C66" s="47" t="s">
        <v>233</v>
      </c>
      <c r="D66" s="25" t="s">
        <v>83</v>
      </c>
      <c r="E66" s="70">
        <v>106.01425</v>
      </c>
      <c r="F66" s="71"/>
      <c r="G66" s="68"/>
      <c r="H66" s="48">
        <f t="shared" si="0"/>
        <v>0</v>
      </c>
      <c r="I66" s="68"/>
      <c r="J66" s="68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 t="s">
        <v>69</v>
      </c>
      <c r="B67" s="39"/>
      <c r="C67" s="47" t="s">
        <v>234</v>
      </c>
      <c r="D67" s="25" t="s">
        <v>83</v>
      </c>
      <c r="E67" s="70">
        <v>130.70250000000001</v>
      </c>
      <c r="F67" s="71"/>
      <c r="G67" s="68"/>
      <c r="H67" s="48">
        <f t="shared" si="0"/>
        <v>0</v>
      </c>
      <c r="I67" s="68"/>
      <c r="J67" s="68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 t="s">
        <v>69</v>
      </c>
      <c r="B68" s="39"/>
      <c r="C68" s="47" t="s">
        <v>235</v>
      </c>
      <c r="D68" s="25" t="s">
        <v>71</v>
      </c>
      <c r="E68" s="70">
        <v>529</v>
      </c>
      <c r="F68" s="71"/>
      <c r="G68" s="68"/>
      <c r="H68" s="48">
        <f t="shared" si="0"/>
        <v>0</v>
      </c>
      <c r="I68" s="68"/>
      <c r="J68" s="68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8" t="s">
        <v>69</v>
      </c>
      <c r="B69" s="39"/>
      <c r="C69" s="47" t="s">
        <v>236</v>
      </c>
      <c r="D69" s="25" t="s">
        <v>83</v>
      </c>
      <c r="E69" s="70">
        <v>26.450000000000003</v>
      </c>
      <c r="F69" s="71"/>
      <c r="G69" s="68"/>
      <c r="H69" s="48">
        <f t="shared" si="0"/>
        <v>0</v>
      </c>
      <c r="I69" s="68"/>
      <c r="J69" s="68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 t="s">
        <v>69</v>
      </c>
      <c r="B70" s="39"/>
      <c r="C70" s="47" t="s">
        <v>237</v>
      </c>
      <c r="D70" s="25" t="s">
        <v>83</v>
      </c>
      <c r="E70" s="70">
        <v>26.450000000000003</v>
      </c>
      <c r="F70" s="71"/>
      <c r="G70" s="68"/>
      <c r="H70" s="48">
        <f t="shared" si="0"/>
        <v>0</v>
      </c>
      <c r="I70" s="68"/>
      <c r="J70" s="68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/>
      <c r="B71" s="39"/>
      <c r="C71" s="47" t="s">
        <v>238</v>
      </c>
      <c r="D71" s="25"/>
      <c r="E71" s="70">
        <v>860</v>
      </c>
      <c r="F71" s="71"/>
      <c r="G71" s="68"/>
      <c r="H71" s="48">
        <f t="shared" si="0"/>
        <v>0</v>
      </c>
      <c r="I71" s="68"/>
      <c r="J71" s="68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ht="33.75" x14ac:dyDescent="0.2">
      <c r="A72" s="38">
        <v>23</v>
      </c>
      <c r="B72" s="39" t="s">
        <v>66</v>
      </c>
      <c r="C72" s="47" t="s">
        <v>239</v>
      </c>
      <c r="D72" s="25" t="s">
        <v>95</v>
      </c>
      <c r="E72" s="70">
        <v>258</v>
      </c>
      <c r="F72" s="71"/>
      <c r="G72" s="68"/>
      <c r="H72" s="48">
        <f t="shared" si="0"/>
        <v>0</v>
      </c>
      <c r="I72" s="68"/>
      <c r="J72" s="68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8">
        <v>24</v>
      </c>
      <c r="B73" s="39" t="s">
        <v>66</v>
      </c>
      <c r="C73" s="47" t="s">
        <v>94</v>
      </c>
      <c r="D73" s="25" t="s">
        <v>95</v>
      </c>
      <c r="E73" s="70">
        <v>258</v>
      </c>
      <c r="F73" s="71"/>
      <c r="G73" s="68"/>
      <c r="H73" s="48">
        <f t="shared" si="0"/>
        <v>0</v>
      </c>
      <c r="I73" s="68"/>
      <c r="J73" s="68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 t="s">
        <v>69</v>
      </c>
      <c r="B74" s="39"/>
      <c r="C74" s="47" t="s">
        <v>96</v>
      </c>
      <c r="D74" s="25" t="s">
        <v>71</v>
      </c>
      <c r="E74" s="70">
        <v>39</v>
      </c>
      <c r="F74" s="71"/>
      <c r="G74" s="68"/>
      <c r="H74" s="48">
        <f t="shared" si="0"/>
        <v>0</v>
      </c>
      <c r="I74" s="68"/>
      <c r="J74" s="68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2.5" x14ac:dyDescent="0.2">
      <c r="A75" s="38">
        <v>25</v>
      </c>
      <c r="B75" s="39" t="s">
        <v>66</v>
      </c>
      <c r="C75" s="47" t="s">
        <v>240</v>
      </c>
      <c r="D75" s="25" t="s">
        <v>74</v>
      </c>
      <c r="E75" s="70">
        <v>552.09</v>
      </c>
      <c r="F75" s="71"/>
      <c r="G75" s="68"/>
      <c r="H75" s="48">
        <f t="shared" si="0"/>
        <v>0</v>
      </c>
      <c r="I75" s="68"/>
      <c r="J75" s="68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ht="33.75" x14ac:dyDescent="0.2">
      <c r="A76" s="38" t="s">
        <v>69</v>
      </c>
      <c r="B76" s="39"/>
      <c r="C76" s="47" t="s">
        <v>241</v>
      </c>
      <c r="D76" s="25" t="s">
        <v>95</v>
      </c>
      <c r="E76" s="70">
        <v>395.59999999999997</v>
      </c>
      <c r="F76" s="71"/>
      <c r="G76" s="68"/>
      <c r="H76" s="48">
        <f t="shared" si="0"/>
        <v>0</v>
      </c>
      <c r="I76" s="68"/>
      <c r="J76" s="68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ht="22.5" x14ac:dyDescent="0.2">
      <c r="A77" s="38">
        <v>26</v>
      </c>
      <c r="B77" s="39" t="s">
        <v>66</v>
      </c>
      <c r="C77" s="47" t="s">
        <v>242</v>
      </c>
      <c r="D77" s="25" t="s">
        <v>71</v>
      </c>
      <c r="E77" s="70">
        <v>50</v>
      </c>
      <c r="F77" s="71"/>
      <c r="G77" s="68"/>
      <c r="H77" s="48">
        <f t="shared" si="0"/>
        <v>0</v>
      </c>
      <c r="I77" s="68"/>
      <c r="J77" s="68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x14ac:dyDescent="0.2">
      <c r="A78" s="38"/>
      <c r="B78" s="39"/>
      <c r="C78" s="47" t="s">
        <v>243</v>
      </c>
      <c r="D78" s="25"/>
      <c r="E78" s="70"/>
      <c r="F78" s="71"/>
      <c r="G78" s="68"/>
      <c r="H78" s="48">
        <f t="shared" si="0"/>
        <v>0</v>
      </c>
      <c r="I78" s="68"/>
      <c r="J78" s="68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ht="45" x14ac:dyDescent="0.2">
      <c r="A79" s="38" t="s">
        <v>69</v>
      </c>
      <c r="B79" s="39"/>
      <c r="C79" s="47" t="s">
        <v>244</v>
      </c>
      <c r="D79" s="25" t="s">
        <v>245</v>
      </c>
      <c r="E79" s="70">
        <v>2</v>
      </c>
      <c r="F79" s="71"/>
      <c r="G79" s="68"/>
      <c r="H79" s="48">
        <f t="shared" ref="H79:H83" si="7">ROUND(F79*G79,2)</f>
        <v>0</v>
      </c>
      <c r="I79" s="68"/>
      <c r="J79" s="68"/>
      <c r="K79" s="49">
        <f t="shared" ref="K79:K83" si="8">SUM(H79:J79)</f>
        <v>0</v>
      </c>
      <c r="L79" s="50">
        <f t="shared" ref="L79:L83" si="9">ROUND(E79*F79,2)</f>
        <v>0</v>
      </c>
      <c r="M79" s="48">
        <f t="shared" ref="M79:M83" si="10">ROUND(H79*E79,2)</f>
        <v>0</v>
      </c>
      <c r="N79" s="48">
        <f t="shared" ref="N79:N83" si="11">ROUND(I79*E79,2)</f>
        <v>0</v>
      </c>
      <c r="O79" s="48">
        <f t="shared" ref="O79:O83" si="12">ROUND(J79*E79,2)</f>
        <v>0</v>
      </c>
      <c r="P79" s="49">
        <f t="shared" ref="P79:P83" si="13">SUM(M79:O79)</f>
        <v>0</v>
      </c>
    </row>
    <row r="80" spans="1:16" x14ac:dyDescent="0.2">
      <c r="A80" s="38"/>
      <c r="B80" s="39"/>
      <c r="C80" s="47" t="s">
        <v>246</v>
      </c>
      <c r="D80" s="25" t="s">
        <v>95</v>
      </c>
      <c r="E80" s="70">
        <v>0.48000000000000009</v>
      </c>
      <c r="F80" s="71"/>
      <c r="G80" s="68"/>
      <c r="H80" s="48">
        <f t="shared" si="7"/>
        <v>0</v>
      </c>
      <c r="I80" s="68"/>
      <c r="J80" s="68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x14ac:dyDescent="0.2">
      <c r="A81" s="38" t="s">
        <v>69</v>
      </c>
      <c r="B81" s="39"/>
      <c r="C81" s="47" t="s">
        <v>247</v>
      </c>
      <c r="D81" s="25" t="s">
        <v>95</v>
      </c>
      <c r="E81" s="70">
        <v>1.4400000000000004</v>
      </c>
      <c r="F81" s="71"/>
      <c r="G81" s="68"/>
      <c r="H81" s="48">
        <f t="shared" si="7"/>
        <v>0</v>
      </c>
      <c r="I81" s="68"/>
      <c r="J81" s="68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x14ac:dyDescent="0.2">
      <c r="A82" s="38" t="s">
        <v>69</v>
      </c>
      <c r="B82" s="39"/>
      <c r="C82" s="47" t="s">
        <v>248</v>
      </c>
      <c r="D82" s="25" t="s">
        <v>95</v>
      </c>
      <c r="E82" s="70">
        <v>0.52800000000000014</v>
      </c>
      <c r="F82" s="71"/>
      <c r="G82" s="68"/>
      <c r="H82" s="48">
        <f t="shared" si="7"/>
        <v>0</v>
      </c>
      <c r="I82" s="68"/>
      <c r="J82" s="68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ht="12" thickBot="1" x14ac:dyDescent="0.25">
      <c r="A83" s="38" t="s">
        <v>69</v>
      </c>
      <c r="B83" s="39"/>
      <c r="C83" s="47" t="s">
        <v>147</v>
      </c>
      <c r="D83" s="25" t="s">
        <v>245</v>
      </c>
      <c r="E83" s="70">
        <v>0.48000000000000009</v>
      </c>
      <c r="F83" s="71"/>
      <c r="G83" s="68"/>
      <c r="H83" s="48">
        <f t="shared" si="7"/>
        <v>0</v>
      </c>
      <c r="I83" s="68"/>
      <c r="J83" s="68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ht="12" thickBot="1" x14ac:dyDescent="0.25">
      <c r="A84" s="167" t="s">
        <v>97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9"/>
      <c r="L84" s="72">
        <f>SUM(L14:L83)</f>
        <v>0</v>
      </c>
      <c r="M84" s="73">
        <f>SUM(M14:M83)</f>
        <v>0</v>
      </c>
      <c r="N84" s="73">
        <f>SUM(N14:N83)</f>
        <v>0</v>
      </c>
      <c r="O84" s="73">
        <f>SUM(O14:O83)</f>
        <v>0</v>
      </c>
      <c r="P84" s="74">
        <f>SUM(P14:P83)</f>
        <v>0</v>
      </c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" t="s">
        <v>14</v>
      </c>
      <c r="B87" s="17"/>
      <c r="C87" s="166">
        <f>'Kops a'!C34:H34</f>
        <v>0</v>
      </c>
      <c r="D87" s="166"/>
      <c r="E87" s="166"/>
      <c r="F87" s="166"/>
      <c r="G87" s="166"/>
      <c r="H87" s="166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03" t="s">
        <v>15</v>
      </c>
      <c r="D88" s="103"/>
      <c r="E88" s="103"/>
      <c r="F88" s="103"/>
      <c r="G88" s="103"/>
      <c r="H88" s="103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91" t="str">
        <f>'Kops a'!A37</f>
        <v>Tāme sastādīta 20__. gada __. _________</v>
      </c>
      <c r="B90" s="92"/>
      <c r="C90" s="92"/>
      <c r="D90" s="92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" t="s">
        <v>38</v>
      </c>
      <c r="B92" s="17"/>
      <c r="C92" s="166">
        <f>'Kops a'!C39:H39</f>
        <v>0</v>
      </c>
      <c r="D92" s="166"/>
      <c r="E92" s="166"/>
      <c r="F92" s="166"/>
      <c r="G92" s="166"/>
      <c r="H92" s="166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03" t="s">
        <v>15</v>
      </c>
      <c r="D93" s="103"/>
      <c r="E93" s="103"/>
      <c r="F93" s="103"/>
      <c r="G93" s="103"/>
      <c r="H93" s="103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91" t="s">
        <v>55</v>
      </c>
      <c r="B95" s="92"/>
      <c r="C95" s="96">
        <f>'Kops a'!C42</f>
        <v>0</v>
      </c>
      <c r="D95" s="51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2:2" ht="13.5" x14ac:dyDescent="0.2">
      <c r="B97" s="100" t="s">
        <v>415</v>
      </c>
    </row>
    <row r="98" spans="2:2" ht="12" x14ac:dyDescent="0.2">
      <c r="B98" s="101" t="s">
        <v>416</v>
      </c>
    </row>
    <row r="99" spans="2:2" ht="12" x14ac:dyDescent="0.2">
      <c r="B99" s="101" t="s">
        <v>417</v>
      </c>
    </row>
  </sheetData>
  <mergeCells count="22">
    <mergeCell ref="C93:H93"/>
    <mergeCell ref="C4:I4"/>
    <mergeCell ref="F12:K12"/>
    <mergeCell ref="A9:F9"/>
    <mergeCell ref="J9:M9"/>
    <mergeCell ref="D8:L8"/>
    <mergeCell ref="A84:K84"/>
    <mergeCell ref="C87:H87"/>
    <mergeCell ref="C88:H88"/>
    <mergeCell ref="C92:H9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83 I15:J83 D15:G83">
    <cfRule type="cellIs" dxfId="99" priority="27" operator="equal">
      <formula>0</formula>
    </cfRule>
  </conditionalFormatting>
  <conditionalFormatting sqref="N9:O9">
    <cfRule type="cellIs" dxfId="98" priority="26" operator="equal">
      <formula>0</formula>
    </cfRule>
  </conditionalFormatting>
  <conditionalFormatting sqref="A9:F9">
    <cfRule type="containsText" dxfId="9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6" priority="23" operator="equal">
      <formula>0</formula>
    </cfRule>
  </conditionalFormatting>
  <conditionalFormatting sqref="O10">
    <cfRule type="cellIs" dxfId="95" priority="22" operator="equal">
      <formula>"20__. gada __. _________"</formula>
    </cfRule>
  </conditionalFormatting>
  <conditionalFormatting sqref="A84:K84">
    <cfRule type="containsText" dxfId="94" priority="21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H14:H83 K14:P83 L84:P84">
    <cfRule type="cellIs" dxfId="93" priority="16" operator="equal">
      <formula>0</formula>
    </cfRule>
  </conditionalFormatting>
  <conditionalFormatting sqref="C4:I4">
    <cfRule type="cellIs" dxfId="92" priority="15" operator="equal">
      <formula>0</formula>
    </cfRule>
  </conditionalFormatting>
  <conditionalFormatting sqref="C15:C83">
    <cfRule type="cellIs" dxfId="91" priority="14" operator="equal">
      <formula>0</formula>
    </cfRule>
  </conditionalFormatting>
  <conditionalFormatting sqref="D5:L8">
    <cfRule type="cellIs" dxfId="90" priority="11" operator="equal">
      <formula>0</formula>
    </cfRule>
  </conditionalFormatting>
  <conditionalFormatting sqref="A14:B14 D14:G14">
    <cfRule type="cellIs" dxfId="89" priority="10" operator="equal">
      <formula>0</formula>
    </cfRule>
  </conditionalFormatting>
  <conditionalFormatting sqref="C14">
    <cfRule type="cellIs" dxfId="88" priority="9" operator="equal">
      <formula>0</formula>
    </cfRule>
  </conditionalFormatting>
  <conditionalFormatting sqref="I14:J14">
    <cfRule type="cellIs" dxfId="87" priority="8" operator="equal">
      <formula>0</formula>
    </cfRule>
  </conditionalFormatting>
  <conditionalFormatting sqref="P10">
    <cfRule type="cellIs" dxfId="86" priority="7" operator="equal">
      <formula>"20__. gada __. _________"</formula>
    </cfRule>
  </conditionalFormatting>
  <conditionalFormatting sqref="C92:H92">
    <cfRule type="cellIs" dxfId="85" priority="4" operator="equal">
      <formula>0</formula>
    </cfRule>
  </conditionalFormatting>
  <conditionalFormatting sqref="C87:H87">
    <cfRule type="cellIs" dxfId="84" priority="3" operator="equal">
      <formula>0</formula>
    </cfRule>
  </conditionalFormatting>
  <conditionalFormatting sqref="C92:H92 C95 C87:H87">
    <cfRule type="cellIs" dxfId="83" priority="2" operator="equal">
      <formula>0</formula>
    </cfRule>
  </conditionalFormatting>
  <conditionalFormatting sqref="D1">
    <cfRule type="cellIs" dxfId="8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______________",A90)))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_________________________________",A95)))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99"/>
  <sheetViews>
    <sheetView topLeftCell="A59" zoomScale="130" zoomScaleNormal="130" workbookViewId="0">
      <selection activeCell="A84" sqref="A84:K84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9" t="s">
        <v>249</v>
      </c>
      <c r="D2" s="149"/>
      <c r="E2" s="149"/>
      <c r="F2" s="149"/>
      <c r="G2" s="149"/>
      <c r="H2" s="149"/>
      <c r="I2" s="149"/>
      <c r="J2" s="29"/>
    </row>
    <row r="3" spans="1:16" x14ac:dyDescent="0.2">
      <c r="A3" s="30"/>
      <c r="B3" s="30"/>
      <c r="C3" s="112" t="s">
        <v>18</v>
      </c>
      <c r="D3" s="112"/>
      <c r="E3" s="112"/>
      <c r="F3" s="112"/>
      <c r="G3" s="112"/>
      <c r="H3" s="112"/>
      <c r="I3" s="112"/>
      <c r="J3" s="30"/>
    </row>
    <row r="4" spans="1:16" x14ac:dyDescent="0.2">
      <c r="A4" s="30"/>
      <c r="B4" s="30"/>
      <c r="C4" s="150" t="s">
        <v>53</v>
      </c>
      <c r="D4" s="150"/>
      <c r="E4" s="150"/>
      <c r="F4" s="150"/>
      <c r="G4" s="150"/>
      <c r="H4" s="150"/>
      <c r="I4" s="150"/>
      <c r="J4" s="30"/>
    </row>
    <row r="5" spans="1:16" x14ac:dyDescent="0.2">
      <c r="A5" s="23"/>
      <c r="B5" s="23"/>
      <c r="C5" s="27" t="s">
        <v>5</v>
      </c>
      <c r="D5" s="163" t="str">
        <f>'Kops a'!D6</f>
        <v>Daudzdzīvokļu dzīvojamā ēka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3" t="str">
        <f>'Kops a'!D7</f>
        <v>Daudzdzīvokļu dzīvojamās ēkas energoefektivitātes paaugstināšanas pasākumi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Atmodas bulvāris 8B, Liepāja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3" t="str">
        <f>'Kops a'!D9</f>
        <v>EA-76-16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51" t="s">
        <v>65</v>
      </c>
      <c r="B9" s="151"/>
      <c r="C9" s="151"/>
      <c r="D9" s="151"/>
      <c r="E9" s="151"/>
      <c r="F9" s="151"/>
      <c r="G9" s="31"/>
      <c r="H9" s="31"/>
      <c r="I9" s="31"/>
      <c r="J9" s="155" t="s">
        <v>40</v>
      </c>
      <c r="K9" s="155"/>
      <c r="L9" s="155"/>
      <c r="M9" s="155"/>
      <c r="N9" s="162">
        <f>P84</f>
        <v>0</v>
      </c>
      <c r="O9" s="162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A90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24</v>
      </c>
      <c r="B12" s="157" t="s">
        <v>41</v>
      </c>
      <c r="C12" s="153" t="s">
        <v>42</v>
      </c>
      <c r="D12" s="160" t="s">
        <v>43</v>
      </c>
      <c r="E12" s="164" t="s">
        <v>44</v>
      </c>
      <c r="F12" s="152" t="s">
        <v>45</v>
      </c>
      <c r="G12" s="153"/>
      <c r="H12" s="153"/>
      <c r="I12" s="153"/>
      <c r="J12" s="153"/>
      <c r="K12" s="154"/>
      <c r="L12" s="152" t="s">
        <v>46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 t="s">
        <v>69</v>
      </c>
      <c r="B14" s="65"/>
      <c r="C14" s="66" t="s">
        <v>250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1</v>
      </c>
      <c r="B15" s="39" t="s">
        <v>66</v>
      </c>
      <c r="C15" s="47" t="s">
        <v>251</v>
      </c>
      <c r="D15" s="25" t="s">
        <v>95</v>
      </c>
      <c r="E15" s="70">
        <v>4.7250000000000005</v>
      </c>
      <c r="F15" s="71"/>
      <c r="G15" s="68"/>
      <c r="H15" s="48">
        <f t="shared" ref="H15:H78" si="0">ROUND(F15*G15,2)</f>
        <v>0</v>
      </c>
      <c r="I15" s="68"/>
      <c r="J15" s="68"/>
      <c r="K15" s="49">
        <f t="shared" ref="K15:K78" si="1">SUM(H15:J15)</f>
        <v>0</v>
      </c>
      <c r="L15" s="50">
        <f t="shared" ref="L15:L78" si="2">ROUND(E15*F15,2)</f>
        <v>0</v>
      </c>
      <c r="M15" s="48">
        <f t="shared" ref="M15:M78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49">
        <f t="shared" ref="P15:P78" si="6">SUM(M15:O15)</f>
        <v>0</v>
      </c>
    </row>
    <row r="16" spans="1:16" x14ac:dyDescent="0.2">
      <c r="A16" s="38">
        <v>2</v>
      </c>
      <c r="B16" s="39" t="s">
        <v>66</v>
      </c>
      <c r="C16" s="47" t="s">
        <v>94</v>
      </c>
      <c r="D16" s="25" t="s">
        <v>95</v>
      </c>
      <c r="E16" s="70">
        <v>4.7250000000000005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 t="s">
        <v>69</v>
      </c>
      <c r="B17" s="39"/>
      <c r="C17" s="47" t="s">
        <v>96</v>
      </c>
      <c r="D17" s="25" t="s">
        <v>71</v>
      </c>
      <c r="E17" s="70">
        <v>0.67500000000000071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3</v>
      </c>
      <c r="B18" s="39" t="s">
        <v>66</v>
      </c>
      <c r="C18" s="47" t="s">
        <v>252</v>
      </c>
      <c r="D18" s="25" t="s">
        <v>95</v>
      </c>
      <c r="E18" s="70">
        <v>15.750000000000002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4</v>
      </c>
      <c r="B19" s="39" t="s">
        <v>66</v>
      </c>
      <c r="C19" s="47" t="s">
        <v>253</v>
      </c>
      <c r="D19" s="25" t="s">
        <v>74</v>
      </c>
      <c r="E19" s="70">
        <v>31.500000000000004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5</v>
      </c>
      <c r="B20" s="39" t="s">
        <v>66</v>
      </c>
      <c r="C20" s="47" t="s">
        <v>254</v>
      </c>
      <c r="D20" s="25" t="s">
        <v>74</v>
      </c>
      <c r="E20" s="70">
        <v>31.500000000000004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 t="s">
        <v>69</v>
      </c>
      <c r="B21" s="39"/>
      <c r="C21" s="47" t="s">
        <v>255</v>
      </c>
      <c r="D21" s="25" t="s">
        <v>95</v>
      </c>
      <c r="E21" s="70">
        <v>37.800000000000004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69</v>
      </c>
      <c r="B22" s="39"/>
      <c r="C22" s="47" t="s">
        <v>256</v>
      </c>
      <c r="D22" s="25" t="s">
        <v>95</v>
      </c>
      <c r="E22" s="70">
        <v>34.650000000000006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6</v>
      </c>
      <c r="B23" s="39" t="s">
        <v>66</v>
      </c>
      <c r="C23" s="47" t="s">
        <v>257</v>
      </c>
      <c r="D23" s="25" t="s">
        <v>74</v>
      </c>
      <c r="E23" s="70">
        <v>31.500000000000004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 t="s">
        <v>69</v>
      </c>
      <c r="B24" s="39"/>
      <c r="C24" s="47" t="s">
        <v>258</v>
      </c>
      <c r="D24" s="25" t="s">
        <v>95</v>
      </c>
      <c r="E24" s="70">
        <v>5.2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 t="s">
        <v>69</v>
      </c>
      <c r="B25" s="39"/>
      <c r="C25" s="47" t="s">
        <v>259</v>
      </c>
      <c r="D25" s="25" t="s">
        <v>74</v>
      </c>
      <c r="E25" s="70">
        <v>34.65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7</v>
      </c>
      <c r="B26" s="39" t="s">
        <v>66</v>
      </c>
      <c r="C26" s="47" t="s">
        <v>260</v>
      </c>
      <c r="D26" s="25" t="s">
        <v>95</v>
      </c>
      <c r="E26" s="70">
        <v>5.3999999999999995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69</v>
      </c>
      <c r="B27" s="39"/>
      <c r="C27" s="47" t="s">
        <v>261</v>
      </c>
      <c r="D27" s="25" t="s">
        <v>95</v>
      </c>
      <c r="E27" s="70">
        <v>5.94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 t="s">
        <v>69</v>
      </c>
      <c r="B28" s="39"/>
      <c r="C28" s="47" t="s">
        <v>262</v>
      </c>
      <c r="D28" s="25" t="s">
        <v>71</v>
      </c>
      <c r="E28" s="70">
        <v>5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 t="s">
        <v>69</v>
      </c>
      <c r="B29" s="39"/>
      <c r="C29" s="47" t="s">
        <v>259</v>
      </c>
      <c r="D29" s="25" t="s">
        <v>74</v>
      </c>
      <c r="E29" s="70">
        <v>2.6599999999999997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8</v>
      </c>
      <c r="B30" s="39" t="s">
        <v>66</v>
      </c>
      <c r="C30" s="47" t="s">
        <v>263</v>
      </c>
      <c r="D30" s="25" t="s">
        <v>95</v>
      </c>
      <c r="E30" s="70">
        <v>0.98999999999999988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 t="s">
        <v>69</v>
      </c>
      <c r="B31" s="39"/>
      <c r="C31" s="47" t="s">
        <v>264</v>
      </c>
      <c r="D31" s="25" t="s">
        <v>95</v>
      </c>
      <c r="E31" s="70">
        <v>1.0900000000000001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 t="s">
        <v>69</v>
      </c>
      <c r="B32" s="39"/>
      <c r="C32" s="47" t="s">
        <v>259</v>
      </c>
      <c r="D32" s="25" t="s">
        <v>74</v>
      </c>
      <c r="E32" s="70">
        <v>14.850000000000001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 t="s">
        <v>69</v>
      </c>
      <c r="B33" s="39"/>
      <c r="C33" s="47" t="s">
        <v>150</v>
      </c>
      <c r="D33" s="25"/>
      <c r="E33" s="70"/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9</v>
      </c>
      <c r="B34" s="39" t="s">
        <v>66</v>
      </c>
      <c r="C34" s="47" t="s">
        <v>151</v>
      </c>
      <c r="D34" s="25" t="s">
        <v>74</v>
      </c>
      <c r="E34" s="70">
        <v>38.5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10</v>
      </c>
      <c r="B35" s="39" t="s">
        <v>66</v>
      </c>
      <c r="C35" s="47" t="s">
        <v>152</v>
      </c>
      <c r="D35" s="25" t="s">
        <v>95</v>
      </c>
      <c r="E35" s="70">
        <v>3.85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 t="s">
        <v>69</v>
      </c>
      <c r="B36" s="39"/>
      <c r="C36" s="47" t="s">
        <v>153</v>
      </c>
      <c r="D36" s="25" t="s">
        <v>95</v>
      </c>
      <c r="E36" s="70">
        <v>4.2350000000000003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11</v>
      </c>
      <c r="B37" s="39" t="s">
        <v>66</v>
      </c>
      <c r="C37" s="47" t="s">
        <v>154</v>
      </c>
      <c r="D37" s="25" t="s">
        <v>95</v>
      </c>
      <c r="E37" s="70">
        <v>1.925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 t="s">
        <v>69</v>
      </c>
      <c r="B38" s="39"/>
      <c r="C38" s="47" t="s">
        <v>153</v>
      </c>
      <c r="D38" s="25" t="s">
        <v>95</v>
      </c>
      <c r="E38" s="70">
        <v>2.1175000000000002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12</v>
      </c>
      <c r="B39" s="39" t="s">
        <v>66</v>
      </c>
      <c r="C39" s="47" t="s">
        <v>155</v>
      </c>
      <c r="D39" s="25" t="s">
        <v>95</v>
      </c>
      <c r="E39" s="70">
        <v>1.925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 t="s">
        <v>69</v>
      </c>
      <c r="B40" s="39"/>
      <c r="C40" s="47" t="s">
        <v>156</v>
      </c>
      <c r="D40" s="25" t="s">
        <v>95</v>
      </c>
      <c r="E40" s="70">
        <v>2.1175000000000002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13</v>
      </c>
      <c r="B41" s="39" t="s">
        <v>66</v>
      </c>
      <c r="C41" s="47" t="s">
        <v>157</v>
      </c>
      <c r="D41" s="25" t="s">
        <v>74</v>
      </c>
      <c r="E41" s="70">
        <v>38.5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 t="s">
        <v>69</v>
      </c>
      <c r="B42" s="39"/>
      <c r="C42" s="47" t="s">
        <v>158</v>
      </c>
      <c r="D42" s="25" t="s">
        <v>74</v>
      </c>
      <c r="E42" s="70">
        <v>40.425000000000004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 t="s">
        <v>69</v>
      </c>
      <c r="B43" s="39"/>
      <c r="C43" s="47" t="s">
        <v>159</v>
      </c>
      <c r="D43" s="25" t="s">
        <v>95</v>
      </c>
      <c r="E43" s="70">
        <v>2.6950000000000003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14</v>
      </c>
      <c r="B44" s="39" t="s">
        <v>66</v>
      </c>
      <c r="C44" s="47" t="s">
        <v>160</v>
      </c>
      <c r="D44" s="25" t="s">
        <v>68</v>
      </c>
      <c r="E44" s="70">
        <v>40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 t="s">
        <v>69</v>
      </c>
      <c r="B45" s="39"/>
      <c r="C45" s="47" t="s">
        <v>162</v>
      </c>
      <c r="D45" s="25" t="s">
        <v>95</v>
      </c>
      <c r="E45" s="70">
        <v>1.32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 t="s">
        <v>69</v>
      </c>
      <c r="B46" s="39"/>
      <c r="C46" s="47" t="s">
        <v>265</v>
      </c>
      <c r="D46" s="25"/>
      <c r="E46" s="70"/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15</v>
      </c>
      <c r="B47" s="39" t="s">
        <v>66</v>
      </c>
      <c r="C47" s="47" t="s">
        <v>251</v>
      </c>
      <c r="D47" s="25" t="s">
        <v>95</v>
      </c>
      <c r="E47" s="70">
        <v>3.8377499999999989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16</v>
      </c>
      <c r="B48" s="39" t="s">
        <v>66</v>
      </c>
      <c r="C48" s="47" t="s">
        <v>94</v>
      </c>
      <c r="D48" s="25" t="s">
        <v>95</v>
      </c>
      <c r="E48" s="70">
        <v>3.8377499999999989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 t="s">
        <v>69</v>
      </c>
      <c r="B49" s="39"/>
      <c r="C49" s="47" t="s">
        <v>96</v>
      </c>
      <c r="D49" s="25" t="s">
        <v>71</v>
      </c>
      <c r="E49" s="70">
        <v>0.54825000000000035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17</v>
      </c>
      <c r="B50" s="39" t="s">
        <v>66</v>
      </c>
      <c r="C50" s="47" t="s">
        <v>252</v>
      </c>
      <c r="D50" s="25" t="s">
        <v>95</v>
      </c>
      <c r="E50" s="70">
        <v>3.8377499999999989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18</v>
      </c>
      <c r="B51" s="39" t="s">
        <v>66</v>
      </c>
      <c r="C51" s="47" t="s">
        <v>253</v>
      </c>
      <c r="D51" s="25" t="s">
        <v>74</v>
      </c>
      <c r="E51" s="70">
        <v>25.584999999999994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19</v>
      </c>
      <c r="B52" s="39" t="s">
        <v>66</v>
      </c>
      <c r="C52" s="47" t="s">
        <v>266</v>
      </c>
      <c r="D52" s="25" t="s">
        <v>95</v>
      </c>
      <c r="E52" s="70">
        <v>3.8377499999999989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 t="s">
        <v>69</v>
      </c>
      <c r="B53" s="39"/>
      <c r="C53" s="47" t="s">
        <v>267</v>
      </c>
      <c r="D53" s="25" t="s">
        <v>95</v>
      </c>
      <c r="E53" s="70">
        <v>4.2215249999999989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20</v>
      </c>
      <c r="B54" s="39" t="s">
        <v>66</v>
      </c>
      <c r="C54" s="47" t="s">
        <v>257</v>
      </c>
      <c r="D54" s="25" t="s">
        <v>74</v>
      </c>
      <c r="E54" s="70">
        <v>25.584999999999994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 t="s">
        <v>69</v>
      </c>
      <c r="B55" s="39"/>
      <c r="C55" s="47" t="s">
        <v>258</v>
      </c>
      <c r="D55" s="25" t="s">
        <v>95</v>
      </c>
      <c r="E55" s="70">
        <v>4.2299999999999995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 t="s">
        <v>69</v>
      </c>
      <c r="B56" s="39"/>
      <c r="C56" s="47" t="s">
        <v>259</v>
      </c>
      <c r="D56" s="25" t="s">
        <v>74</v>
      </c>
      <c r="E56" s="70">
        <v>28.150000000000002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 t="s">
        <v>69</v>
      </c>
      <c r="B57" s="39"/>
      <c r="C57" s="47" t="s">
        <v>268</v>
      </c>
      <c r="D57" s="25"/>
      <c r="E57" s="70"/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2.5" x14ac:dyDescent="0.2">
      <c r="A58" s="38">
        <v>21</v>
      </c>
      <c r="B58" s="39" t="s">
        <v>66</v>
      </c>
      <c r="C58" s="47" t="s">
        <v>269</v>
      </c>
      <c r="D58" s="25" t="s">
        <v>68</v>
      </c>
      <c r="E58" s="70">
        <v>16.05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2.5" x14ac:dyDescent="0.2">
      <c r="A59" s="38">
        <v>22</v>
      </c>
      <c r="B59" s="39" t="s">
        <v>66</v>
      </c>
      <c r="C59" s="47" t="s">
        <v>270</v>
      </c>
      <c r="D59" s="25" t="s">
        <v>68</v>
      </c>
      <c r="E59" s="70">
        <v>23.650000000000002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8">
        <v>23</v>
      </c>
      <c r="B60" s="39" t="s">
        <v>66</v>
      </c>
      <c r="C60" s="47" t="s">
        <v>271</v>
      </c>
      <c r="D60" s="25" t="s">
        <v>74</v>
      </c>
      <c r="E60" s="70">
        <v>24.074999999999996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24</v>
      </c>
      <c r="B61" s="39" t="s">
        <v>66</v>
      </c>
      <c r="C61" s="47" t="s">
        <v>272</v>
      </c>
      <c r="D61" s="25" t="s">
        <v>74</v>
      </c>
      <c r="E61" s="70">
        <v>24.074999999999996</v>
      </c>
      <c r="F61" s="71"/>
      <c r="G61" s="68"/>
      <c r="H61" s="48">
        <f t="shared" si="0"/>
        <v>0</v>
      </c>
      <c r="I61" s="68"/>
      <c r="J61" s="68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2.5" x14ac:dyDescent="0.2">
      <c r="A62" s="38">
        <v>25</v>
      </c>
      <c r="B62" s="39" t="s">
        <v>66</v>
      </c>
      <c r="C62" s="47" t="s">
        <v>273</v>
      </c>
      <c r="D62" s="25" t="s">
        <v>68</v>
      </c>
      <c r="E62" s="70">
        <v>5</v>
      </c>
      <c r="F62" s="71"/>
      <c r="G62" s="68"/>
      <c r="H62" s="48">
        <f t="shared" si="0"/>
        <v>0</v>
      </c>
      <c r="I62" s="68"/>
      <c r="J62" s="68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 t="s">
        <v>69</v>
      </c>
      <c r="B63" s="39"/>
      <c r="C63" s="47" t="s">
        <v>274</v>
      </c>
      <c r="D63" s="25" t="s">
        <v>74</v>
      </c>
      <c r="E63" s="70">
        <v>1.25</v>
      </c>
      <c r="F63" s="71"/>
      <c r="G63" s="68"/>
      <c r="H63" s="48">
        <f t="shared" si="0"/>
        <v>0</v>
      </c>
      <c r="I63" s="68"/>
      <c r="J63" s="68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 t="s">
        <v>69</v>
      </c>
      <c r="B64" s="39"/>
      <c r="C64" s="47" t="s">
        <v>275</v>
      </c>
      <c r="D64" s="25" t="s">
        <v>89</v>
      </c>
      <c r="E64" s="70">
        <v>30</v>
      </c>
      <c r="F64" s="71"/>
      <c r="G64" s="68"/>
      <c r="H64" s="48">
        <f t="shared" si="0"/>
        <v>0</v>
      </c>
      <c r="I64" s="68"/>
      <c r="J64" s="68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26</v>
      </c>
      <c r="B65" s="39" t="s">
        <v>66</v>
      </c>
      <c r="C65" s="47" t="s">
        <v>276</v>
      </c>
      <c r="D65" s="25" t="s">
        <v>83</v>
      </c>
      <c r="E65" s="70">
        <v>20</v>
      </c>
      <c r="F65" s="71"/>
      <c r="G65" s="68"/>
      <c r="H65" s="48">
        <f t="shared" si="0"/>
        <v>0</v>
      </c>
      <c r="I65" s="68"/>
      <c r="J65" s="68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22.5" x14ac:dyDescent="0.2">
      <c r="A66" s="38">
        <v>27</v>
      </c>
      <c r="B66" s="39" t="s">
        <v>66</v>
      </c>
      <c r="C66" s="47" t="s">
        <v>277</v>
      </c>
      <c r="D66" s="25" t="s">
        <v>68</v>
      </c>
      <c r="E66" s="70">
        <v>31.05</v>
      </c>
      <c r="F66" s="71"/>
      <c r="G66" s="68"/>
      <c r="H66" s="48">
        <f t="shared" si="0"/>
        <v>0</v>
      </c>
      <c r="I66" s="68"/>
      <c r="J66" s="68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 t="s">
        <v>69</v>
      </c>
      <c r="B67" s="39"/>
      <c r="C67" s="47" t="s">
        <v>274</v>
      </c>
      <c r="D67" s="25" t="s">
        <v>74</v>
      </c>
      <c r="E67" s="70">
        <v>8.5399999999999991</v>
      </c>
      <c r="F67" s="71"/>
      <c r="G67" s="68"/>
      <c r="H67" s="48">
        <f t="shared" si="0"/>
        <v>0</v>
      </c>
      <c r="I67" s="68"/>
      <c r="J67" s="68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 t="s">
        <v>69</v>
      </c>
      <c r="B68" s="39"/>
      <c r="C68" s="47" t="s">
        <v>275</v>
      </c>
      <c r="D68" s="25" t="s">
        <v>89</v>
      </c>
      <c r="E68" s="70">
        <v>51</v>
      </c>
      <c r="F68" s="71"/>
      <c r="G68" s="68"/>
      <c r="H68" s="48">
        <f t="shared" si="0"/>
        <v>0</v>
      </c>
      <c r="I68" s="68"/>
      <c r="J68" s="68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8">
        <v>28</v>
      </c>
      <c r="B69" s="39" t="s">
        <v>66</v>
      </c>
      <c r="C69" s="47" t="s">
        <v>278</v>
      </c>
      <c r="D69" s="25" t="s">
        <v>68</v>
      </c>
      <c r="E69" s="70">
        <v>16.05</v>
      </c>
      <c r="F69" s="71"/>
      <c r="G69" s="68"/>
      <c r="H69" s="48">
        <f t="shared" si="0"/>
        <v>0</v>
      </c>
      <c r="I69" s="68"/>
      <c r="J69" s="68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 t="s">
        <v>69</v>
      </c>
      <c r="B70" s="39"/>
      <c r="C70" s="47" t="s">
        <v>274</v>
      </c>
      <c r="D70" s="25" t="s">
        <v>74</v>
      </c>
      <c r="E70" s="70">
        <v>4.41</v>
      </c>
      <c r="F70" s="71"/>
      <c r="G70" s="68"/>
      <c r="H70" s="48">
        <f t="shared" si="0"/>
        <v>0</v>
      </c>
      <c r="I70" s="68"/>
      <c r="J70" s="68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 t="s">
        <v>69</v>
      </c>
      <c r="B71" s="39"/>
      <c r="C71" s="47" t="s">
        <v>275</v>
      </c>
      <c r="D71" s="25" t="s">
        <v>89</v>
      </c>
      <c r="E71" s="70">
        <v>26</v>
      </c>
      <c r="F71" s="71"/>
      <c r="G71" s="68"/>
      <c r="H71" s="48">
        <f t="shared" si="0"/>
        <v>0</v>
      </c>
      <c r="I71" s="68"/>
      <c r="J71" s="68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/>
      <c r="B72" s="39"/>
      <c r="C72" s="47" t="s">
        <v>279</v>
      </c>
      <c r="D72" s="25" t="s">
        <v>125</v>
      </c>
      <c r="E72" s="70">
        <v>5</v>
      </c>
      <c r="F72" s="71"/>
      <c r="G72" s="68"/>
      <c r="H72" s="48">
        <f t="shared" si="0"/>
        <v>0</v>
      </c>
      <c r="I72" s="68"/>
      <c r="J72" s="68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2.5" x14ac:dyDescent="0.2">
      <c r="A73" s="38">
        <v>29</v>
      </c>
      <c r="B73" s="39" t="s">
        <v>66</v>
      </c>
      <c r="C73" s="47" t="s">
        <v>280</v>
      </c>
      <c r="D73" s="25" t="s">
        <v>68</v>
      </c>
      <c r="E73" s="70">
        <v>32.1</v>
      </c>
      <c r="F73" s="71"/>
      <c r="G73" s="68"/>
      <c r="H73" s="48">
        <f t="shared" si="0"/>
        <v>0</v>
      </c>
      <c r="I73" s="68"/>
      <c r="J73" s="68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 t="s">
        <v>69</v>
      </c>
      <c r="B74" s="39"/>
      <c r="C74" s="47" t="s">
        <v>274</v>
      </c>
      <c r="D74" s="25" t="s">
        <v>74</v>
      </c>
      <c r="E74" s="70">
        <v>4.82</v>
      </c>
      <c r="F74" s="71"/>
      <c r="G74" s="68"/>
      <c r="H74" s="48">
        <f t="shared" si="0"/>
        <v>0</v>
      </c>
      <c r="I74" s="68"/>
      <c r="J74" s="68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x14ac:dyDescent="0.2">
      <c r="A75" s="38" t="s">
        <v>69</v>
      </c>
      <c r="B75" s="39"/>
      <c r="C75" s="47" t="s">
        <v>275</v>
      </c>
      <c r="D75" s="25" t="s">
        <v>89</v>
      </c>
      <c r="E75" s="70">
        <v>192.6</v>
      </c>
      <c r="F75" s="71"/>
      <c r="G75" s="68"/>
      <c r="H75" s="48">
        <f t="shared" si="0"/>
        <v>0</v>
      </c>
      <c r="I75" s="68"/>
      <c r="J75" s="68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ht="22.5" x14ac:dyDescent="0.2">
      <c r="A76" s="38">
        <v>30</v>
      </c>
      <c r="B76" s="39" t="s">
        <v>66</v>
      </c>
      <c r="C76" s="47" t="s">
        <v>281</v>
      </c>
      <c r="D76" s="25" t="s">
        <v>74</v>
      </c>
      <c r="E76" s="70">
        <v>4.8150000000000004</v>
      </c>
      <c r="F76" s="71"/>
      <c r="G76" s="68"/>
      <c r="H76" s="48">
        <f t="shared" si="0"/>
        <v>0</v>
      </c>
      <c r="I76" s="68"/>
      <c r="J76" s="68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x14ac:dyDescent="0.2">
      <c r="A77" s="38" t="s">
        <v>69</v>
      </c>
      <c r="B77" s="39"/>
      <c r="C77" s="47" t="s">
        <v>446</v>
      </c>
      <c r="D77" s="25" t="s">
        <v>83</v>
      </c>
      <c r="E77" s="70">
        <v>16.852500000000003</v>
      </c>
      <c r="F77" s="71"/>
      <c r="G77" s="68"/>
      <c r="H77" s="48">
        <f t="shared" si="0"/>
        <v>0</v>
      </c>
      <c r="I77" s="68"/>
      <c r="J77" s="68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x14ac:dyDescent="0.2">
      <c r="A78" s="38">
        <v>31</v>
      </c>
      <c r="B78" s="39" t="s">
        <v>66</v>
      </c>
      <c r="C78" s="47" t="s">
        <v>432</v>
      </c>
      <c r="D78" s="25" t="s">
        <v>68</v>
      </c>
      <c r="E78" s="70">
        <v>32.1</v>
      </c>
      <c r="F78" s="71"/>
      <c r="G78" s="68"/>
      <c r="H78" s="48">
        <f t="shared" si="0"/>
        <v>0</v>
      </c>
      <c r="I78" s="68"/>
      <c r="J78" s="68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ht="22.5" x14ac:dyDescent="0.2">
      <c r="A79" s="38">
        <v>32</v>
      </c>
      <c r="B79" s="39" t="s">
        <v>66</v>
      </c>
      <c r="C79" s="47" t="s">
        <v>282</v>
      </c>
      <c r="D79" s="25" t="s">
        <v>74</v>
      </c>
      <c r="E79" s="70">
        <v>38.4</v>
      </c>
      <c r="F79" s="71"/>
      <c r="G79" s="68"/>
      <c r="H79" s="48">
        <f t="shared" ref="H79:H83" si="7">ROUND(F79*G79,2)</f>
        <v>0</v>
      </c>
      <c r="I79" s="68"/>
      <c r="J79" s="68"/>
      <c r="K79" s="49">
        <f t="shared" ref="K79:K83" si="8">SUM(H79:J79)</f>
        <v>0</v>
      </c>
      <c r="L79" s="50">
        <f t="shared" ref="L79:L83" si="9">ROUND(E79*F79,2)</f>
        <v>0</v>
      </c>
      <c r="M79" s="48">
        <f t="shared" ref="M79:M83" si="10">ROUND(H79*E79,2)</f>
        <v>0</v>
      </c>
      <c r="N79" s="48">
        <f t="shared" ref="N79:N83" si="11">ROUND(I79*E79,2)</f>
        <v>0</v>
      </c>
      <c r="O79" s="48">
        <f t="shared" ref="O79:O83" si="12">ROUND(J79*E79,2)</f>
        <v>0</v>
      </c>
      <c r="P79" s="49">
        <f t="shared" ref="P79:P83" si="13">SUM(M79:O79)</f>
        <v>0</v>
      </c>
    </row>
    <row r="80" spans="1:16" x14ac:dyDescent="0.2">
      <c r="A80" s="38">
        <v>33</v>
      </c>
      <c r="B80" s="39" t="s">
        <v>66</v>
      </c>
      <c r="C80" s="47" t="s">
        <v>462</v>
      </c>
      <c r="D80" s="25" t="s">
        <v>74</v>
      </c>
      <c r="E80" s="70">
        <v>19.2</v>
      </c>
      <c r="F80" s="71"/>
      <c r="G80" s="68"/>
      <c r="H80" s="48">
        <f t="shared" si="7"/>
        <v>0</v>
      </c>
      <c r="I80" s="68"/>
      <c r="J80" s="68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ht="22.5" x14ac:dyDescent="0.2">
      <c r="A81" s="38">
        <v>34</v>
      </c>
      <c r="B81" s="39" t="s">
        <v>66</v>
      </c>
      <c r="C81" s="47" t="s">
        <v>463</v>
      </c>
      <c r="D81" s="25" t="s">
        <v>74</v>
      </c>
      <c r="E81" s="70">
        <v>19.2</v>
      </c>
      <c r="F81" s="71"/>
      <c r="G81" s="68"/>
      <c r="H81" s="48">
        <f t="shared" si="7"/>
        <v>0</v>
      </c>
      <c r="I81" s="68"/>
      <c r="J81" s="68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x14ac:dyDescent="0.2">
      <c r="A82" s="38">
        <v>35</v>
      </c>
      <c r="B82" s="39" t="s">
        <v>66</v>
      </c>
      <c r="C82" s="47" t="s">
        <v>464</v>
      </c>
      <c r="D82" s="25" t="s">
        <v>74</v>
      </c>
      <c r="E82" s="70">
        <v>19.2</v>
      </c>
      <c r="F82" s="71"/>
      <c r="G82" s="68"/>
      <c r="H82" s="48">
        <f t="shared" si="7"/>
        <v>0</v>
      </c>
      <c r="I82" s="68"/>
      <c r="J82" s="68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ht="23.25" thickBot="1" x14ac:dyDescent="0.25">
      <c r="A83" s="38">
        <v>36</v>
      </c>
      <c r="B83" s="39" t="s">
        <v>66</v>
      </c>
      <c r="C83" s="47" t="s">
        <v>465</v>
      </c>
      <c r="D83" s="25" t="s">
        <v>74</v>
      </c>
      <c r="E83" s="70">
        <v>19.2</v>
      </c>
      <c r="F83" s="71"/>
      <c r="G83" s="68"/>
      <c r="H83" s="48">
        <f t="shared" si="7"/>
        <v>0</v>
      </c>
      <c r="I83" s="68"/>
      <c r="J83" s="68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ht="12" thickBot="1" x14ac:dyDescent="0.25">
      <c r="A84" s="167" t="s">
        <v>97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9"/>
      <c r="L84" s="72">
        <f>SUM(L14:L83)</f>
        <v>0</v>
      </c>
      <c r="M84" s="73">
        <f>SUM(M14:M83)</f>
        <v>0</v>
      </c>
      <c r="N84" s="73">
        <f>SUM(N14:N83)</f>
        <v>0</v>
      </c>
      <c r="O84" s="73">
        <f>SUM(O14:O83)</f>
        <v>0</v>
      </c>
      <c r="P84" s="74">
        <f>SUM(P14:P83)</f>
        <v>0</v>
      </c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" t="s">
        <v>14</v>
      </c>
      <c r="B87" s="17"/>
      <c r="C87" s="166">
        <f>'Kops a'!C34:H34</f>
        <v>0</v>
      </c>
      <c r="D87" s="166"/>
      <c r="E87" s="166"/>
      <c r="F87" s="166"/>
      <c r="G87" s="166"/>
      <c r="H87" s="166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03" t="s">
        <v>15</v>
      </c>
      <c r="D88" s="103"/>
      <c r="E88" s="103"/>
      <c r="F88" s="103"/>
      <c r="G88" s="103"/>
      <c r="H88" s="103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91" t="str">
        <f>'Kops a'!A37</f>
        <v>Tāme sastādīta 20__. gada __. _________</v>
      </c>
      <c r="B90" s="92"/>
      <c r="C90" s="92"/>
      <c r="D90" s="92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" t="s">
        <v>38</v>
      </c>
      <c r="B92" s="17"/>
      <c r="C92" s="166">
        <f>'Kops a'!C39:H39</f>
        <v>0</v>
      </c>
      <c r="D92" s="166"/>
      <c r="E92" s="166"/>
      <c r="F92" s="166"/>
      <c r="G92" s="166"/>
      <c r="H92" s="166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03" t="s">
        <v>15</v>
      </c>
      <c r="D93" s="103"/>
      <c r="E93" s="103"/>
      <c r="F93" s="103"/>
      <c r="G93" s="103"/>
      <c r="H93" s="103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91" t="s">
        <v>55</v>
      </c>
      <c r="B95" s="92"/>
      <c r="C95" s="96">
        <f>'Kops a'!C42</f>
        <v>0</v>
      </c>
      <c r="D95" s="51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2:2" ht="13.5" x14ac:dyDescent="0.2">
      <c r="B97" s="100" t="s">
        <v>415</v>
      </c>
    </row>
    <row r="98" spans="2:2" ht="12" x14ac:dyDescent="0.2">
      <c r="B98" s="101" t="s">
        <v>416</v>
      </c>
    </row>
    <row r="99" spans="2:2" ht="12" x14ac:dyDescent="0.2">
      <c r="B99" s="101" t="s">
        <v>417</v>
      </c>
    </row>
  </sheetData>
  <mergeCells count="22">
    <mergeCell ref="C93:H93"/>
    <mergeCell ref="C4:I4"/>
    <mergeCell ref="F12:K12"/>
    <mergeCell ref="A9:F9"/>
    <mergeCell ref="J9:M9"/>
    <mergeCell ref="D8:L8"/>
    <mergeCell ref="A84:K84"/>
    <mergeCell ref="C87:H87"/>
    <mergeCell ref="C88:H88"/>
    <mergeCell ref="C92:H9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83 I15:J83 D15:G83">
    <cfRule type="cellIs" dxfId="79" priority="27" operator="equal">
      <formula>0</formula>
    </cfRule>
  </conditionalFormatting>
  <conditionalFormatting sqref="N9:O9">
    <cfRule type="cellIs" dxfId="78" priority="26" operator="equal">
      <formula>0</formula>
    </cfRule>
  </conditionalFormatting>
  <conditionalFormatting sqref="A9:F9">
    <cfRule type="containsText" dxfId="7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6" priority="23" operator="equal">
      <formula>0</formula>
    </cfRule>
  </conditionalFormatting>
  <conditionalFormatting sqref="O10">
    <cfRule type="cellIs" dxfId="75" priority="22" operator="equal">
      <formula>"20__. gada __. _________"</formula>
    </cfRule>
  </conditionalFormatting>
  <conditionalFormatting sqref="A84:K84">
    <cfRule type="containsText" dxfId="74" priority="21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H14:H83 K14:P83 L84:P84">
    <cfRule type="cellIs" dxfId="73" priority="16" operator="equal">
      <formula>0</formula>
    </cfRule>
  </conditionalFormatting>
  <conditionalFormatting sqref="C4:I4">
    <cfRule type="cellIs" dxfId="72" priority="15" operator="equal">
      <formula>0</formula>
    </cfRule>
  </conditionalFormatting>
  <conditionalFormatting sqref="C15:C83">
    <cfRule type="cellIs" dxfId="71" priority="14" operator="equal">
      <formula>0</formula>
    </cfRule>
  </conditionalFormatting>
  <conditionalFormatting sqref="D5:L8">
    <cfRule type="cellIs" dxfId="70" priority="11" operator="equal">
      <formula>0</formula>
    </cfRule>
  </conditionalFormatting>
  <conditionalFormatting sqref="A14:B14 D14:G14">
    <cfRule type="cellIs" dxfId="69" priority="10" operator="equal">
      <formula>0</formula>
    </cfRule>
  </conditionalFormatting>
  <conditionalFormatting sqref="C14">
    <cfRule type="cellIs" dxfId="68" priority="9" operator="equal">
      <formula>0</formula>
    </cfRule>
  </conditionalFormatting>
  <conditionalFormatting sqref="I14:J14">
    <cfRule type="cellIs" dxfId="67" priority="8" operator="equal">
      <formula>0</formula>
    </cfRule>
  </conditionalFormatting>
  <conditionalFormatting sqref="P10">
    <cfRule type="cellIs" dxfId="66" priority="7" operator="equal">
      <formula>"20__. gada __. _________"</formula>
    </cfRule>
  </conditionalFormatting>
  <conditionalFormatting sqref="C92:H92">
    <cfRule type="cellIs" dxfId="65" priority="4" operator="equal">
      <formula>0</formula>
    </cfRule>
  </conditionalFormatting>
  <conditionalFormatting sqref="C87:H87">
    <cfRule type="cellIs" dxfId="64" priority="3" operator="equal">
      <formula>0</formula>
    </cfRule>
  </conditionalFormatting>
  <conditionalFormatting sqref="C92:H92 C95 C87:H87">
    <cfRule type="cellIs" dxfId="63" priority="2" operator="equal">
      <formula>0</formula>
    </cfRule>
  </conditionalFormatting>
  <conditionalFormatting sqref="D1">
    <cfRule type="cellIs" dxfId="6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______________",A90)))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_________________________________",A95)))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Prezenta</cp:lastModifiedBy>
  <dcterms:created xsi:type="dcterms:W3CDTF">2019-03-11T11:42:22Z</dcterms:created>
  <dcterms:modified xsi:type="dcterms:W3CDTF">2019-08-16T10:14:46Z</dcterms:modified>
</cp:coreProperties>
</file>