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192.168.2.20\docs\Pagaidu dokumenti\Renovācija_iepirkums\Altum_iepirkumi\54_Celtnieku_16\"/>
    </mc:Choice>
  </mc:AlternateContent>
  <xr:revisionPtr revIDLastSave="0" documentId="13_ncr:1_{C9016D93-6877-4098-8900-723966DD5840}" xr6:coauthVersionLast="43" xr6:coauthVersionMax="43" xr10:uidLastSave="{00000000-0000-0000-0000-000000000000}"/>
  <bookViews>
    <workbookView xWindow="10785" yWindow="60" windowWidth="15675" windowHeight="15345" tabRatio="846" activeTab="5" xr2:uid="{5D9A5C31-EB66-4807-93B2-F9DF804BDB8A}"/>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 l="1"/>
  <c r="B19" i="1"/>
  <c r="C53" i="5" l="1"/>
  <c r="C50" i="5"/>
  <c r="C45" i="5"/>
  <c r="C31" i="6"/>
  <c r="C28" i="6"/>
  <c r="C23" i="6"/>
  <c r="C37" i="7"/>
  <c r="C34" i="7"/>
  <c r="C29" i="7"/>
  <c r="C39" i="8"/>
  <c r="C36" i="8"/>
  <c r="C31" i="8"/>
  <c r="C50" i="9"/>
  <c r="C47" i="9"/>
  <c r="C42" i="9"/>
  <c r="C37" i="10"/>
  <c r="C34" i="10"/>
  <c r="C29" i="10"/>
  <c r="C264" i="11"/>
  <c r="C261" i="11"/>
  <c r="C256" i="11"/>
  <c r="C87" i="4"/>
  <c r="C84" i="4"/>
  <c r="C79" i="4"/>
  <c r="C38" i="3"/>
  <c r="C35" i="3"/>
  <c r="C30" i="3"/>
  <c r="A36" i="2"/>
  <c r="A48" i="5" s="1"/>
  <c r="P10" i="5" s="1"/>
  <c r="A33" i="3" l="1"/>
  <c r="P10" i="3" s="1"/>
  <c r="A32" i="10"/>
  <c r="P10" i="10" s="1"/>
  <c r="A34" i="8"/>
  <c r="P10" i="8" s="1"/>
  <c r="A26" i="6"/>
  <c r="P10" i="6" s="1"/>
  <c r="A82" i="4"/>
  <c r="P10" i="4" s="1"/>
  <c r="A259" i="11"/>
  <c r="P10" i="11" s="1"/>
  <c r="A45" i="9"/>
  <c r="P10" i="9" s="1"/>
  <c r="A32" i="7"/>
  <c r="P10" i="7" s="1"/>
  <c r="D9" i="2"/>
  <c r="D8" i="2"/>
  <c r="D7" i="2"/>
  <c r="D6" i="2"/>
  <c r="D7" i="11" l="1"/>
  <c r="D7" i="10"/>
  <c r="D7" i="9"/>
  <c r="D7" i="8"/>
  <c r="D7" i="7"/>
  <c r="D7" i="6"/>
  <c r="D7" i="5"/>
  <c r="D7" i="4"/>
  <c r="D8" i="11"/>
  <c r="D8" i="10"/>
  <c r="D8" i="9"/>
  <c r="D8" i="8"/>
  <c r="D8" i="7"/>
  <c r="D8" i="6"/>
  <c r="D8" i="5"/>
  <c r="D8" i="4"/>
  <c r="D5" i="11"/>
  <c r="D5" i="10"/>
  <c r="D5" i="9"/>
  <c r="D5" i="8"/>
  <c r="D5" i="7"/>
  <c r="D5" i="6"/>
  <c r="D5" i="5"/>
  <c r="D5" i="4"/>
  <c r="D6" i="11"/>
  <c r="D6" i="10"/>
  <c r="D6" i="9"/>
  <c r="D6" i="8"/>
  <c r="D6" i="7"/>
  <c r="D6" i="6"/>
  <c r="D6" i="5"/>
  <c r="D6" i="4"/>
  <c r="D6" i="3"/>
  <c r="D7" i="3"/>
  <c r="D5" i="3"/>
  <c r="D8" i="3"/>
  <c r="H15" i="6"/>
  <c r="H16" i="6"/>
  <c r="H17" i="6"/>
  <c r="H18" i="6"/>
  <c r="H15" i="7"/>
  <c r="H16" i="7"/>
  <c r="H18" i="7"/>
  <c r="H20" i="7"/>
  <c r="H22" i="7"/>
  <c r="H24" i="7"/>
  <c r="H25" i="7"/>
  <c r="H16" i="8"/>
  <c r="H18" i="8"/>
  <c r="H20" i="8"/>
  <c r="H22" i="8"/>
  <c r="H24" i="8"/>
  <c r="H26" i="8"/>
  <c r="H16" i="9"/>
  <c r="H18" i="9"/>
  <c r="H20" i="9"/>
  <c r="H22" i="9"/>
  <c r="H24" i="9"/>
  <c r="H26" i="9"/>
  <c r="H28" i="9"/>
  <c r="H30" i="9"/>
  <c r="H34" i="9"/>
  <c r="H36" i="9"/>
  <c r="H38" i="9"/>
  <c r="H16" i="10"/>
  <c r="H18" i="10"/>
  <c r="H20" i="10"/>
  <c r="H25" i="10"/>
  <c r="H16" i="11"/>
  <c r="H18" i="11"/>
  <c r="H21" i="11"/>
  <c r="H23" i="11"/>
  <c r="H25" i="11"/>
  <c r="H27" i="11"/>
  <c r="H29" i="11"/>
  <c r="H31" i="11"/>
  <c r="H33" i="11"/>
  <c r="H35" i="11"/>
  <c r="H37" i="11"/>
  <c r="H39" i="11"/>
  <c r="H41" i="11"/>
  <c r="H43" i="11"/>
  <c r="H45" i="11"/>
  <c r="H47" i="11"/>
  <c r="H50" i="11"/>
  <c r="H52" i="11"/>
  <c r="H54" i="11"/>
  <c r="H56" i="11"/>
  <c r="H58" i="11"/>
  <c r="H60" i="11"/>
  <c r="H62" i="11"/>
  <c r="H64" i="11"/>
  <c r="H67" i="11"/>
  <c r="H69" i="11"/>
  <c r="H71" i="11"/>
  <c r="H73" i="11"/>
  <c r="H75" i="11"/>
  <c r="H77" i="11"/>
  <c r="H79" i="11"/>
  <c r="H82" i="11"/>
  <c r="H84" i="11"/>
  <c r="H86" i="11"/>
  <c r="H88" i="11"/>
  <c r="H90" i="11"/>
  <c r="H92" i="11"/>
  <c r="H94" i="11"/>
  <c r="H96" i="11"/>
  <c r="H99" i="11"/>
  <c r="H101" i="11"/>
  <c r="H103" i="11"/>
  <c r="H105" i="11"/>
  <c r="H107" i="11"/>
  <c r="H109" i="11"/>
  <c r="H111" i="11"/>
  <c r="H113" i="11"/>
  <c r="H116" i="11"/>
  <c r="H118" i="11"/>
  <c r="H120" i="11"/>
  <c r="H122" i="11"/>
  <c r="H124" i="11"/>
  <c r="H126" i="11"/>
  <c r="H128" i="11"/>
  <c r="H130" i="11"/>
  <c r="H132" i="11"/>
  <c r="H135" i="11"/>
  <c r="H137" i="11"/>
  <c r="H139" i="11"/>
  <c r="H141" i="11"/>
  <c r="H143" i="11"/>
  <c r="H145" i="11"/>
  <c r="H147" i="11"/>
  <c r="H149" i="11"/>
  <c r="H152" i="11"/>
  <c r="H154" i="11"/>
  <c r="H156" i="11"/>
  <c r="H158" i="11"/>
  <c r="H160" i="11"/>
  <c r="H162" i="11"/>
  <c r="H164" i="11"/>
  <c r="H166" i="11"/>
  <c r="H169" i="11"/>
  <c r="H171" i="11"/>
  <c r="H173" i="11"/>
  <c r="H175" i="11"/>
  <c r="H177" i="11"/>
  <c r="H179" i="11"/>
  <c r="H181" i="11"/>
  <c r="H183" i="11"/>
  <c r="H185" i="11"/>
  <c r="H188" i="11"/>
  <c r="H190" i="11"/>
  <c r="H192" i="11"/>
  <c r="H194" i="11"/>
  <c r="H196" i="11"/>
  <c r="H198" i="11"/>
  <c r="H200" i="11"/>
  <c r="H202" i="11"/>
  <c r="H204" i="11"/>
  <c r="H207" i="11"/>
  <c r="H209" i="11"/>
  <c r="H211" i="11"/>
  <c r="H213" i="11"/>
  <c r="H215" i="11"/>
  <c r="H217" i="11"/>
  <c r="H219" i="11"/>
  <c r="H221" i="11"/>
  <c r="H223" i="11"/>
  <c r="H226" i="11"/>
  <c r="H228" i="11"/>
  <c r="H230" i="11"/>
  <c r="H232" i="11"/>
  <c r="H234" i="11"/>
  <c r="H236" i="11"/>
  <c r="H238" i="11"/>
  <c r="H241" i="11"/>
  <c r="H243" i="11"/>
  <c r="H245" i="11"/>
  <c r="H247" i="11"/>
  <c r="H249" i="11"/>
  <c r="H251" i="11"/>
  <c r="H14" i="6"/>
  <c r="H14" i="7"/>
  <c r="H14" i="9"/>
  <c r="H14" i="10"/>
  <c r="H19" i="7"/>
  <c r="H23" i="7"/>
  <c r="H17" i="8"/>
  <c r="H21" i="8"/>
  <c r="H25" i="8"/>
  <c r="H15" i="9"/>
  <c r="H19" i="9"/>
  <c r="H23" i="9"/>
  <c r="H27" i="9"/>
  <c r="H31" i="9"/>
  <c r="H35" i="9"/>
  <c r="H70" i="11"/>
  <c r="H87" i="11"/>
  <c r="H121" i="11"/>
  <c r="H125" i="11"/>
  <c r="H146" i="11"/>
  <c r="H150" i="11"/>
  <c r="H180" i="11"/>
  <c r="H240" i="11"/>
  <c r="N15" i="4"/>
  <c r="N17" i="4"/>
  <c r="N18" i="4"/>
  <c r="N19" i="4"/>
  <c r="N21" i="4"/>
  <c r="N22" i="4"/>
  <c r="N23" i="4"/>
  <c r="N25" i="4"/>
  <c r="N26" i="4"/>
  <c r="N27" i="4"/>
  <c r="N29" i="4"/>
  <c r="N30" i="4"/>
  <c r="N31" i="4"/>
  <c r="N33" i="4"/>
  <c r="N34" i="4"/>
  <c r="N35" i="4"/>
  <c r="N37" i="4"/>
  <c r="N38" i="4"/>
  <c r="N39" i="4"/>
  <c r="N41" i="4"/>
  <c r="N42" i="4"/>
  <c r="N43" i="4"/>
  <c r="N45" i="4"/>
  <c r="N46" i="4"/>
  <c r="N47" i="4"/>
  <c r="N49" i="4"/>
  <c r="N50" i="4"/>
  <c r="N51" i="4"/>
  <c r="N53" i="4"/>
  <c r="N54" i="4"/>
  <c r="N55" i="4"/>
  <c r="N57" i="4"/>
  <c r="N58" i="4"/>
  <c r="N59" i="4"/>
  <c r="N61" i="4"/>
  <c r="N62" i="4"/>
  <c r="N63" i="4"/>
  <c r="N65" i="4"/>
  <c r="N66" i="4"/>
  <c r="N67" i="4"/>
  <c r="N69" i="4"/>
  <c r="N70" i="4"/>
  <c r="N71" i="4"/>
  <c r="N73" i="4"/>
  <c r="N74" i="4"/>
  <c r="N75" i="4"/>
  <c r="N15" i="5"/>
  <c r="N16" i="5"/>
  <c r="N17" i="5"/>
  <c r="N19" i="5"/>
  <c r="N20" i="5"/>
  <c r="N21" i="5"/>
  <c r="N23" i="5"/>
  <c r="N24" i="5"/>
  <c r="N25" i="5"/>
  <c r="N27" i="5"/>
  <c r="N28" i="5"/>
  <c r="N29" i="5"/>
  <c r="N31" i="5"/>
  <c r="N32" i="5"/>
  <c r="N33" i="5"/>
  <c r="N35" i="5"/>
  <c r="N36" i="5"/>
  <c r="N37" i="5"/>
  <c r="N39" i="5"/>
  <c r="N40" i="5"/>
  <c r="N41" i="5"/>
  <c r="N14" i="4"/>
  <c r="C23" i="2"/>
  <c r="C22" i="2"/>
  <c r="C21" i="2"/>
  <c r="C20" i="2"/>
  <c r="C19" i="2"/>
  <c r="C18" i="2"/>
  <c r="C17" i="2"/>
  <c r="C16" i="2"/>
  <c r="C15" i="2"/>
  <c r="H19" i="6"/>
  <c r="H21" i="7"/>
  <c r="H17" i="7"/>
  <c r="H27" i="8"/>
  <c r="H23" i="8"/>
  <c r="H19" i="8"/>
  <c r="H15" i="8"/>
  <c r="H37" i="9"/>
  <c r="H33" i="9"/>
  <c r="H29" i="9"/>
  <c r="H25" i="9"/>
  <c r="H21" i="9"/>
  <c r="H17" i="9"/>
  <c r="H19" i="10"/>
  <c r="H15" i="10"/>
  <c r="H250" i="11"/>
  <c r="H246" i="11"/>
  <c r="H242" i="11"/>
  <c r="H237" i="11"/>
  <c r="H233" i="11"/>
  <c r="H229" i="11"/>
  <c r="H225" i="11"/>
  <c r="H220" i="11"/>
  <c r="H216" i="11"/>
  <c r="H212" i="11"/>
  <c r="H208" i="11"/>
  <c r="H203" i="11"/>
  <c r="H199" i="11"/>
  <c r="H195" i="11"/>
  <c r="H191" i="11"/>
  <c r="H187" i="11"/>
  <c r="H182" i="11"/>
  <c r="H178" i="11"/>
  <c r="H174" i="11"/>
  <c r="H170" i="11"/>
  <c r="H165" i="11"/>
  <c r="H161" i="11"/>
  <c r="H157" i="11"/>
  <c r="H153" i="11"/>
  <c r="H148" i="11"/>
  <c r="H144" i="11"/>
  <c r="H140" i="11"/>
  <c r="H136" i="11"/>
  <c r="H131" i="11"/>
  <c r="H127" i="11"/>
  <c r="H123" i="11"/>
  <c r="H119" i="11"/>
  <c r="H114" i="11"/>
  <c r="H110" i="11"/>
  <c r="H106" i="11"/>
  <c r="H102" i="11"/>
  <c r="H97" i="11"/>
  <c r="H93" i="11"/>
  <c r="H89" i="11"/>
  <c r="H85" i="11"/>
  <c r="H80" i="11"/>
  <c r="H76" i="11"/>
  <c r="H72" i="11"/>
  <c r="H68" i="11"/>
  <c r="H63" i="11"/>
  <c r="H59" i="11"/>
  <c r="H55" i="11"/>
  <c r="H51" i="11"/>
  <c r="H46" i="11"/>
  <c r="H42" i="11"/>
  <c r="H38" i="11"/>
  <c r="H34" i="11"/>
  <c r="H30" i="11"/>
  <c r="H26" i="11"/>
  <c r="H22" i="11"/>
  <c r="H17" i="11"/>
  <c r="L41" i="5"/>
  <c r="H41" i="5"/>
  <c r="L40" i="5"/>
  <c r="H40" i="5"/>
  <c r="O40" i="5" s="1"/>
  <c r="L39" i="5"/>
  <c r="H39" i="5"/>
  <c r="N38" i="5"/>
  <c r="L38" i="5"/>
  <c r="H38" i="5"/>
  <c r="M38" i="5" s="1"/>
  <c r="L37" i="5"/>
  <c r="H37" i="5"/>
  <c r="L36" i="5"/>
  <c r="H36" i="5"/>
  <c r="O36" i="5" s="1"/>
  <c r="L35" i="5"/>
  <c r="H35" i="5"/>
  <c r="N34" i="5"/>
  <c r="L34" i="5"/>
  <c r="H34" i="5"/>
  <c r="M34" i="5" s="1"/>
  <c r="L33" i="5"/>
  <c r="H33" i="5"/>
  <c r="L32" i="5"/>
  <c r="H32" i="5"/>
  <c r="O32" i="5" s="1"/>
  <c r="L31" i="5"/>
  <c r="H31" i="5"/>
  <c r="N30" i="5"/>
  <c r="L30" i="5"/>
  <c r="H30" i="5"/>
  <c r="L29" i="5"/>
  <c r="H29" i="5"/>
  <c r="L28" i="5"/>
  <c r="H28" i="5"/>
  <c r="O28" i="5" s="1"/>
  <c r="L27" i="5"/>
  <c r="H27" i="5"/>
  <c r="N26" i="5"/>
  <c r="L26" i="5"/>
  <c r="H26" i="5"/>
  <c r="M26" i="5" s="1"/>
  <c r="L25" i="5"/>
  <c r="H25" i="5"/>
  <c r="L24" i="5"/>
  <c r="H24" i="5"/>
  <c r="O24" i="5" s="1"/>
  <c r="L23" i="5"/>
  <c r="H23" i="5"/>
  <c r="N22" i="5"/>
  <c r="L22" i="5"/>
  <c r="H22" i="5"/>
  <c r="M22" i="5" s="1"/>
  <c r="L21" i="5"/>
  <c r="H21" i="5"/>
  <c r="L20" i="5"/>
  <c r="H20" i="5"/>
  <c r="O20" i="5" s="1"/>
  <c r="L19" i="5"/>
  <c r="H19" i="5"/>
  <c r="N18" i="5"/>
  <c r="L18" i="5"/>
  <c r="H18" i="5"/>
  <c r="M18" i="5" s="1"/>
  <c r="L17" i="5"/>
  <c r="H17" i="5"/>
  <c r="L16" i="5"/>
  <c r="H16" i="5"/>
  <c r="O16" i="5" s="1"/>
  <c r="L15" i="5"/>
  <c r="H15" i="5"/>
  <c r="N14" i="5"/>
  <c r="L14" i="5"/>
  <c r="H14" i="5"/>
  <c r="M14" i="5" s="1"/>
  <c r="L75" i="4"/>
  <c r="H75" i="4"/>
  <c r="L74" i="4"/>
  <c r="H74" i="4"/>
  <c r="L73" i="4"/>
  <c r="H73" i="4"/>
  <c r="N72" i="4"/>
  <c r="L72" i="4"/>
  <c r="H72" i="4"/>
  <c r="L71" i="4"/>
  <c r="H71" i="4"/>
  <c r="L70" i="4"/>
  <c r="H70" i="4"/>
  <c r="L69" i="4"/>
  <c r="H69" i="4"/>
  <c r="N68" i="4"/>
  <c r="L68" i="4"/>
  <c r="H68" i="4"/>
  <c r="L67" i="4"/>
  <c r="H67" i="4"/>
  <c r="L66" i="4"/>
  <c r="H66" i="4"/>
  <c r="L65" i="4"/>
  <c r="H65" i="4"/>
  <c r="M65" i="4" s="1"/>
  <c r="N64" i="4"/>
  <c r="L64" i="4"/>
  <c r="H64" i="4"/>
  <c r="L63" i="4"/>
  <c r="H63" i="4"/>
  <c r="L62" i="4"/>
  <c r="H62" i="4"/>
  <c r="L61" i="4"/>
  <c r="H61" i="4"/>
  <c r="N60" i="4"/>
  <c r="L60" i="4"/>
  <c r="H60" i="4"/>
  <c r="L59" i="4"/>
  <c r="H59" i="4"/>
  <c r="L58" i="4"/>
  <c r="H58" i="4"/>
  <c r="L57" i="4"/>
  <c r="H57" i="4"/>
  <c r="O57" i="4" s="1"/>
  <c r="N56" i="4"/>
  <c r="L56" i="4"/>
  <c r="H56" i="4"/>
  <c r="L55" i="4"/>
  <c r="H55" i="4"/>
  <c r="L54" i="4"/>
  <c r="H54" i="4"/>
  <c r="L53" i="4"/>
  <c r="H53" i="4"/>
  <c r="N52" i="4"/>
  <c r="L52" i="4"/>
  <c r="H52" i="4"/>
  <c r="L51" i="4"/>
  <c r="H51" i="4"/>
  <c r="L50" i="4"/>
  <c r="H50" i="4"/>
  <c r="L49" i="4"/>
  <c r="H49" i="4"/>
  <c r="N48" i="4"/>
  <c r="L48" i="4"/>
  <c r="H48" i="4"/>
  <c r="L47" i="4"/>
  <c r="H47" i="4"/>
  <c r="L46" i="4"/>
  <c r="H46" i="4"/>
  <c r="L45" i="4"/>
  <c r="H45" i="4"/>
  <c r="N44" i="4"/>
  <c r="L44" i="4"/>
  <c r="H44" i="4"/>
  <c r="L43" i="4"/>
  <c r="H43" i="4"/>
  <c r="L42" i="4"/>
  <c r="H42" i="4"/>
  <c r="M42" i="4" s="1"/>
  <c r="L41" i="4"/>
  <c r="H41" i="4"/>
  <c r="N40" i="4"/>
  <c r="L40" i="4"/>
  <c r="H40" i="4"/>
  <c r="L39" i="4"/>
  <c r="H39" i="4"/>
  <c r="L38" i="4"/>
  <c r="H38" i="4"/>
  <c r="M38" i="4" s="1"/>
  <c r="L37" i="4"/>
  <c r="H37" i="4"/>
  <c r="N36" i="4"/>
  <c r="L36" i="4"/>
  <c r="H36" i="4"/>
  <c r="L35" i="4"/>
  <c r="H35" i="4"/>
  <c r="L34" i="4"/>
  <c r="H34" i="4"/>
  <c r="L33" i="4"/>
  <c r="H33" i="4"/>
  <c r="M33" i="4" s="1"/>
  <c r="N32" i="4"/>
  <c r="L32" i="4"/>
  <c r="H32" i="4"/>
  <c r="L31" i="4"/>
  <c r="H31" i="4"/>
  <c r="L30" i="4"/>
  <c r="H30" i="4"/>
  <c r="L29" i="4"/>
  <c r="H29" i="4"/>
  <c r="M29" i="4" s="1"/>
  <c r="N28" i="4"/>
  <c r="L28" i="4"/>
  <c r="H28" i="4"/>
  <c r="L27" i="4"/>
  <c r="H27" i="4"/>
  <c r="L26" i="4"/>
  <c r="H26" i="4"/>
  <c r="L25" i="4"/>
  <c r="H25" i="4"/>
  <c r="N24" i="4"/>
  <c r="L24" i="4"/>
  <c r="H24" i="4"/>
  <c r="L23" i="4"/>
  <c r="H23" i="4"/>
  <c r="L22" i="4"/>
  <c r="H22" i="4"/>
  <c r="M22" i="4" s="1"/>
  <c r="L21" i="4"/>
  <c r="H21" i="4"/>
  <c r="N20" i="4"/>
  <c r="L20" i="4"/>
  <c r="H20" i="4"/>
  <c r="L19" i="4"/>
  <c r="H19" i="4"/>
  <c r="L18" i="4"/>
  <c r="H18" i="4"/>
  <c r="M18" i="4" s="1"/>
  <c r="L17" i="4"/>
  <c r="H17" i="4"/>
  <c r="M17" i="4" s="1"/>
  <c r="N16" i="4"/>
  <c r="L16" i="4"/>
  <c r="H16" i="4"/>
  <c r="L15" i="4"/>
  <c r="H15" i="4"/>
  <c r="L14" i="4"/>
  <c r="H14" i="4"/>
  <c r="O14" i="4" s="1"/>
  <c r="L248" i="11" l="1"/>
  <c r="L244" i="11"/>
  <c r="L210" i="11"/>
  <c r="L201" i="11"/>
  <c r="L189" i="11"/>
  <c r="L159" i="11"/>
  <c r="L155" i="11"/>
  <c r="L134" i="11"/>
  <c r="L95" i="11"/>
  <c r="L44" i="11"/>
  <c r="L36" i="11"/>
  <c r="N252" i="11"/>
  <c r="N248" i="11"/>
  <c r="N244" i="11"/>
  <c r="N240" i="11"/>
  <c r="N235" i="11"/>
  <c r="N231" i="11"/>
  <c r="N227" i="11"/>
  <c r="N222" i="11"/>
  <c r="N218" i="11"/>
  <c r="N214" i="11"/>
  <c r="N210" i="11"/>
  <c r="N206" i="11"/>
  <c r="N201" i="11"/>
  <c r="N197" i="11"/>
  <c r="N193" i="11"/>
  <c r="N189" i="11"/>
  <c r="N184" i="11"/>
  <c r="N180" i="11"/>
  <c r="N176" i="11"/>
  <c r="N172" i="11"/>
  <c r="N167" i="11"/>
  <c r="N163" i="11"/>
  <c r="N159" i="11"/>
  <c r="N155" i="11"/>
  <c r="N150" i="11"/>
  <c r="N146" i="11"/>
  <c r="N142" i="11"/>
  <c r="N138" i="11"/>
  <c r="N134" i="11"/>
  <c r="N129" i="11"/>
  <c r="N125" i="11"/>
  <c r="N121" i="11"/>
  <c r="N117" i="11"/>
  <c r="N112" i="11"/>
  <c r="N108" i="11"/>
  <c r="N104" i="11"/>
  <c r="N100" i="11"/>
  <c r="N95" i="11"/>
  <c r="N91" i="11"/>
  <c r="N87" i="11"/>
  <c r="N83" i="11"/>
  <c r="N78" i="11"/>
  <c r="N74" i="11"/>
  <c r="N70" i="11"/>
  <c r="N65" i="11"/>
  <c r="N61" i="11"/>
  <c r="N57" i="11"/>
  <c r="N53" i="11"/>
  <c r="N49" i="11"/>
  <c r="N44" i="11"/>
  <c r="N40" i="11"/>
  <c r="N36" i="11"/>
  <c r="N32" i="11"/>
  <c r="N28" i="11"/>
  <c r="N24" i="11"/>
  <c r="N19" i="11"/>
  <c r="N15" i="11"/>
  <c r="N21" i="10"/>
  <c r="N17" i="10"/>
  <c r="M70" i="11"/>
  <c r="L23" i="11"/>
  <c r="L18" i="11"/>
  <c r="L20" i="10"/>
  <c r="L16" i="10"/>
  <c r="L22" i="9"/>
  <c r="L18" i="9"/>
  <c r="L24" i="8"/>
  <c r="L20" i="8"/>
  <c r="L16" i="8"/>
  <c r="L22" i="7"/>
  <c r="L18" i="7"/>
  <c r="L16" i="6"/>
  <c r="L100" i="11"/>
  <c r="L49" i="11"/>
  <c r="L40" i="11"/>
  <c r="N14" i="8"/>
  <c r="M18" i="9"/>
  <c r="O20" i="8"/>
  <c r="O22" i="9"/>
  <c r="O24" i="8"/>
  <c r="N23" i="11"/>
  <c r="N18" i="11"/>
  <c r="N20" i="10"/>
  <c r="N16" i="10"/>
  <c r="N22" i="9"/>
  <c r="N18" i="9"/>
  <c r="P18" i="9" s="1"/>
  <c r="N24" i="8"/>
  <c r="N20" i="8"/>
  <c r="N16" i="8"/>
  <c r="N22" i="7"/>
  <c r="N18" i="7"/>
  <c r="N16" i="6"/>
  <c r="L32" i="9"/>
  <c r="H32" i="9"/>
  <c r="K233" i="11"/>
  <c r="K199" i="11"/>
  <c r="K153" i="11"/>
  <c r="K119" i="11"/>
  <c r="K42" i="11"/>
  <c r="N19" i="10"/>
  <c r="N28" i="9"/>
  <c r="K24" i="7"/>
  <c r="L94" i="11"/>
  <c r="N94" i="11"/>
  <c r="H65" i="11"/>
  <c r="L65" i="11"/>
  <c r="H24" i="11"/>
  <c r="L24" i="11"/>
  <c r="N251" i="11"/>
  <c r="L251" i="11"/>
  <c r="N247" i="11"/>
  <c r="L247" i="11"/>
  <c r="N243" i="11"/>
  <c r="L243" i="11"/>
  <c r="N238" i="11"/>
  <c r="L238" i="11"/>
  <c r="N234" i="11"/>
  <c r="L234" i="11"/>
  <c r="L230" i="11"/>
  <c r="N230" i="11"/>
  <c r="P230" i="11" s="1"/>
  <c r="N226" i="11"/>
  <c r="L226" i="11"/>
  <c r="N221" i="11"/>
  <c r="L221" i="11"/>
  <c r="N217" i="11"/>
  <c r="L217" i="11"/>
  <c r="N213" i="11"/>
  <c r="L213" i="11"/>
  <c r="L209" i="11"/>
  <c r="N209" i="11"/>
  <c r="N204" i="11"/>
  <c r="L204" i="11"/>
  <c r="N200" i="11"/>
  <c r="L200" i="11"/>
  <c r="N196" i="11"/>
  <c r="L196" i="11"/>
  <c r="N192" i="11"/>
  <c r="L192" i="11"/>
  <c r="N188" i="11"/>
  <c r="L188" i="11"/>
  <c r="N183" i="11"/>
  <c r="L183" i="11"/>
  <c r="L179" i="11"/>
  <c r="N179" i="11"/>
  <c r="N175" i="11"/>
  <c r="L175" i="11"/>
  <c r="L171" i="11"/>
  <c r="N171" i="11"/>
  <c r="N166" i="11"/>
  <c r="L166" i="11"/>
  <c r="L162" i="11"/>
  <c r="N162" i="11"/>
  <c r="N158" i="11"/>
  <c r="L158" i="11"/>
  <c r="N154" i="11"/>
  <c r="L154" i="11"/>
  <c r="N149" i="11"/>
  <c r="L149" i="11"/>
  <c r="N145" i="11"/>
  <c r="L145" i="11"/>
  <c r="N141" i="11"/>
  <c r="L141" i="11"/>
  <c r="N137" i="11"/>
  <c r="L137" i="11"/>
  <c r="L132" i="11"/>
  <c r="N132" i="11"/>
  <c r="N128" i="11"/>
  <c r="L128" i="11"/>
  <c r="N124" i="11"/>
  <c r="L124" i="11"/>
  <c r="N120" i="11"/>
  <c r="L120" i="11"/>
  <c r="N116" i="11"/>
  <c r="L116" i="11"/>
  <c r="L111" i="11"/>
  <c r="N111" i="11"/>
  <c r="M111" i="11"/>
  <c r="N107" i="11"/>
  <c r="P107" i="11" s="1"/>
  <c r="L107" i="11"/>
  <c r="L103" i="11"/>
  <c r="N103" i="11"/>
  <c r="N99" i="11"/>
  <c r="L99" i="11"/>
  <c r="N90" i="11"/>
  <c r="L90" i="11"/>
  <c r="N86" i="11"/>
  <c r="L86" i="11"/>
  <c r="N82" i="11"/>
  <c r="L82" i="11"/>
  <c r="N77" i="11"/>
  <c r="L77" i="11"/>
  <c r="L73" i="11"/>
  <c r="N73" i="11"/>
  <c r="N69" i="11"/>
  <c r="L69" i="11"/>
  <c r="N64" i="11"/>
  <c r="L64" i="11"/>
  <c r="N60" i="11"/>
  <c r="L60" i="11"/>
  <c r="N56" i="11"/>
  <c r="L56" i="11"/>
  <c r="N52" i="11"/>
  <c r="L52" i="11"/>
  <c r="N47" i="11"/>
  <c r="L47" i="11"/>
  <c r="N43" i="11"/>
  <c r="L43" i="11"/>
  <c r="N39" i="11"/>
  <c r="L39" i="11"/>
  <c r="L35" i="11"/>
  <c r="N35" i="11"/>
  <c r="N31" i="11"/>
  <c r="L31" i="11"/>
  <c r="N27" i="11"/>
  <c r="L27" i="11"/>
  <c r="L38" i="9"/>
  <c r="N38" i="9"/>
  <c r="N34" i="9"/>
  <c r="L34" i="9"/>
  <c r="N30" i="9"/>
  <c r="L30" i="9"/>
  <c r="L26" i="9"/>
  <c r="N26" i="9"/>
  <c r="M183" i="11"/>
  <c r="O69" i="11"/>
  <c r="O73" i="11"/>
  <c r="H235" i="11"/>
  <c r="O235" i="11" s="1"/>
  <c r="L235" i="11"/>
  <c r="L214" i="11"/>
  <c r="H214" i="11"/>
  <c r="L184" i="11"/>
  <c r="H184" i="11"/>
  <c r="O184" i="11" s="1"/>
  <c r="L129" i="11"/>
  <c r="H129" i="11"/>
  <c r="O129" i="11" s="1"/>
  <c r="H91" i="11"/>
  <c r="O91" i="11" s="1"/>
  <c r="L91" i="11"/>
  <c r="H32" i="11"/>
  <c r="L32" i="11"/>
  <c r="H28" i="11"/>
  <c r="O28" i="11" s="1"/>
  <c r="L28" i="11"/>
  <c r="H19" i="11"/>
  <c r="L19" i="11"/>
  <c r="H15" i="11"/>
  <c r="L15" i="11"/>
  <c r="M107" i="11"/>
  <c r="M226" i="11"/>
  <c r="O35" i="11"/>
  <c r="O39" i="11"/>
  <c r="O47" i="11"/>
  <c r="O56" i="11"/>
  <c r="O64" i="11"/>
  <c r="O86" i="11"/>
  <c r="M124" i="11"/>
  <c r="M145" i="11"/>
  <c r="M162" i="11"/>
  <c r="M94" i="11"/>
  <c r="O103" i="11"/>
  <c r="M166" i="11"/>
  <c r="M204" i="11"/>
  <c r="M34" i="9"/>
  <c r="O31" i="11"/>
  <c r="O43" i="11"/>
  <c r="O52" i="11"/>
  <c r="O60" i="11"/>
  <c r="M90" i="11"/>
  <c r="O120" i="11"/>
  <c r="M128" i="11"/>
  <c r="K135" i="11"/>
  <c r="O141" i="11"/>
  <c r="O175" i="11"/>
  <c r="M213" i="11"/>
  <c r="O221" i="11"/>
  <c r="M243" i="11"/>
  <c r="M179" i="11"/>
  <c r="K202" i="11"/>
  <c r="M209" i="11"/>
  <c r="P209" i="11" s="1"/>
  <c r="M230" i="11"/>
  <c r="M149" i="11"/>
  <c r="O158" i="11"/>
  <c r="O238" i="11"/>
  <c r="M247" i="11"/>
  <c r="M26" i="9"/>
  <c r="L25" i="10"/>
  <c r="L18" i="10"/>
  <c r="N24" i="9"/>
  <c r="L20" i="9"/>
  <c r="N16" i="9"/>
  <c r="L252" i="11"/>
  <c r="H252" i="11"/>
  <c r="O252" i="11" s="1"/>
  <c r="L231" i="11"/>
  <c r="H231" i="11"/>
  <c r="O231" i="11" s="1"/>
  <c r="L227" i="11"/>
  <c r="H227" i="11"/>
  <c r="O227" i="11" s="1"/>
  <c r="L222" i="11"/>
  <c r="H222" i="11"/>
  <c r="O222" i="11" s="1"/>
  <c r="L218" i="11"/>
  <c r="H218" i="11"/>
  <c r="O218" i="11" s="1"/>
  <c r="L206" i="11"/>
  <c r="H206" i="11"/>
  <c r="O206" i="11" s="1"/>
  <c r="L197" i="11"/>
  <c r="H197" i="11"/>
  <c r="O197" i="11" s="1"/>
  <c r="L193" i="11"/>
  <c r="H193" i="11"/>
  <c r="O193" i="11" s="1"/>
  <c r="L176" i="11"/>
  <c r="H176" i="11"/>
  <c r="O176" i="11" s="1"/>
  <c r="L172" i="11"/>
  <c r="H172" i="11"/>
  <c r="O172" i="11" s="1"/>
  <c r="L167" i="11"/>
  <c r="H167" i="11"/>
  <c r="M167" i="11" s="1"/>
  <c r="P167" i="11" s="1"/>
  <c r="L163" i="11"/>
  <c r="H163" i="11"/>
  <c r="O163" i="11" s="1"/>
  <c r="L142" i="11"/>
  <c r="H142" i="11"/>
  <c r="O142" i="11" s="1"/>
  <c r="L138" i="11"/>
  <c r="H138" i="11"/>
  <c r="L117" i="11"/>
  <c r="H117" i="11"/>
  <c r="O117" i="11" s="1"/>
  <c r="L112" i="11"/>
  <c r="H112" i="11"/>
  <c r="O112" i="11" s="1"/>
  <c r="L108" i="11"/>
  <c r="H108" i="11"/>
  <c r="O108" i="11" s="1"/>
  <c r="L104" i="11"/>
  <c r="H104" i="11"/>
  <c r="O104" i="11" s="1"/>
  <c r="L83" i="11"/>
  <c r="H83" i="11"/>
  <c r="O83" i="11" s="1"/>
  <c r="L78" i="11"/>
  <c r="H78" i="11"/>
  <c r="L74" i="11"/>
  <c r="H74" i="11"/>
  <c r="L61" i="11"/>
  <c r="H61" i="11"/>
  <c r="O61" i="11" s="1"/>
  <c r="L57" i="11"/>
  <c r="H57" i="11"/>
  <c r="O57" i="11" s="1"/>
  <c r="L53" i="11"/>
  <c r="H53" i="11"/>
  <c r="L21" i="10"/>
  <c r="H21" i="10"/>
  <c r="L17" i="10"/>
  <c r="H17" i="10"/>
  <c r="H36" i="11"/>
  <c r="K38" i="11"/>
  <c r="H40" i="11"/>
  <c r="O40" i="11" s="1"/>
  <c r="L87" i="11"/>
  <c r="K102" i="11"/>
  <c r="L125" i="11"/>
  <c r="H159" i="11"/>
  <c r="O159" i="11" s="1"/>
  <c r="L180" i="11"/>
  <c r="H210" i="11"/>
  <c r="O210" i="11" s="1"/>
  <c r="H248" i="11"/>
  <c r="H44" i="11"/>
  <c r="O44" i="11" s="1"/>
  <c r="H49" i="11"/>
  <c r="O49" i="11" s="1"/>
  <c r="H100" i="11"/>
  <c r="O100" i="11" s="1"/>
  <c r="L121" i="11"/>
  <c r="L150" i="11"/>
  <c r="H155" i="11"/>
  <c r="K191" i="11"/>
  <c r="H244" i="11"/>
  <c r="O244" i="11" s="1"/>
  <c r="L70" i="11"/>
  <c r="H95" i="11"/>
  <c r="O95" i="11" s="1"/>
  <c r="H134" i="11"/>
  <c r="M134" i="11" s="1"/>
  <c r="P134" i="11" s="1"/>
  <c r="L146" i="11"/>
  <c r="H189" i="11"/>
  <c r="O189" i="11" s="1"/>
  <c r="H201" i="11"/>
  <c r="K216" i="11"/>
  <c r="L240" i="11"/>
  <c r="K170" i="11"/>
  <c r="K20" i="7"/>
  <c r="K55" i="11"/>
  <c r="K136" i="11"/>
  <c r="K174" i="11"/>
  <c r="K198" i="11"/>
  <c r="K203" i="11"/>
  <c r="K85" i="11"/>
  <c r="K208" i="11"/>
  <c r="M18" i="7"/>
  <c r="N250" i="11"/>
  <c r="N237" i="11"/>
  <c r="N229" i="11"/>
  <c r="N216" i="11"/>
  <c r="N208" i="11"/>
  <c r="N199" i="11"/>
  <c r="N191" i="11"/>
  <c r="N148" i="11"/>
  <c r="N127" i="11"/>
  <c r="N29" i="9"/>
  <c r="M57" i="4"/>
  <c r="K237" i="11"/>
  <c r="L14" i="11"/>
  <c r="H14" i="11"/>
  <c r="K157" i="11"/>
  <c r="K220" i="11"/>
  <c r="K190" i="11"/>
  <c r="K195" i="11"/>
  <c r="K15" i="10"/>
  <c r="K97" i="11"/>
  <c r="K114" i="11"/>
  <c r="L220" i="11"/>
  <c r="L170" i="11"/>
  <c r="L26" i="11"/>
  <c r="L15" i="10"/>
  <c r="M24" i="4"/>
  <c r="M44" i="4"/>
  <c r="O44" i="4"/>
  <c r="P44" i="4" s="1"/>
  <c r="O53" i="4"/>
  <c r="M15" i="4"/>
  <c r="O15" i="4"/>
  <c r="O25" i="4"/>
  <c r="M27" i="4"/>
  <c r="O27" i="4"/>
  <c r="P27" i="4" s="1"/>
  <c r="M36" i="4"/>
  <c r="O36" i="4"/>
  <c r="O46" i="4"/>
  <c r="M55" i="4"/>
  <c r="P55" i="4" s="1"/>
  <c r="O55" i="4"/>
  <c r="M63" i="4"/>
  <c r="P63" i="4" s="1"/>
  <c r="O63" i="4"/>
  <c r="M72" i="4"/>
  <c r="P72" i="4" s="1"/>
  <c r="O72" i="4"/>
  <c r="M19" i="4"/>
  <c r="O19" i="4"/>
  <c r="M20" i="4"/>
  <c r="P20" i="4" s="1"/>
  <c r="O20" i="4"/>
  <c r="O21" i="4"/>
  <c r="O22" i="4"/>
  <c r="O30" i="4"/>
  <c r="M31" i="4"/>
  <c r="O31" i="4"/>
  <c r="P31" i="4" s="1"/>
  <c r="M32" i="4"/>
  <c r="O32" i="4"/>
  <c r="O33" i="4"/>
  <c r="O41" i="4"/>
  <c r="O42" i="4"/>
  <c r="M46" i="4"/>
  <c r="O49" i="4"/>
  <c r="O50" i="4"/>
  <c r="M51" i="4"/>
  <c r="O51" i="4"/>
  <c r="M52" i="4"/>
  <c r="O58" i="4"/>
  <c r="M59" i="4"/>
  <c r="O59" i="4"/>
  <c r="M60" i="4"/>
  <c r="O66" i="4"/>
  <c r="M67" i="4"/>
  <c r="O67" i="4"/>
  <c r="P67" i="4" s="1"/>
  <c r="M68" i="4"/>
  <c r="O74" i="4"/>
  <c r="M75" i="4"/>
  <c r="O75" i="4"/>
  <c r="O23" i="5"/>
  <c r="M25" i="5"/>
  <c r="O25" i="5"/>
  <c r="O26" i="5"/>
  <c r="P26" i="5" s="1"/>
  <c r="O39" i="5"/>
  <c r="M41" i="5"/>
  <c r="O41" i="5"/>
  <c r="O27" i="5"/>
  <c r="M29" i="5"/>
  <c r="O29" i="5"/>
  <c r="O30" i="5"/>
  <c r="M23" i="4"/>
  <c r="O23" i="4"/>
  <c r="M43" i="4"/>
  <c r="P43" i="4" s="1"/>
  <c r="O43" i="4"/>
  <c r="O61" i="4"/>
  <c r="M16" i="4"/>
  <c r="O16" i="4"/>
  <c r="P16" i="4" s="1"/>
  <c r="O26" i="4"/>
  <c r="O37" i="4"/>
  <c r="O45" i="4"/>
  <c r="O54" i="4"/>
  <c r="M56" i="4"/>
  <c r="O56" i="4"/>
  <c r="M64" i="4"/>
  <c r="O64" i="4"/>
  <c r="M71" i="4"/>
  <c r="O71" i="4"/>
  <c r="O15" i="5"/>
  <c r="M17" i="5"/>
  <c r="O17" i="5"/>
  <c r="O18" i="5"/>
  <c r="P18" i="5" s="1"/>
  <c r="O31" i="5"/>
  <c r="M33" i="5"/>
  <c r="O33" i="5"/>
  <c r="O34" i="5"/>
  <c r="P34" i="5" s="1"/>
  <c r="O34" i="4"/>
  <c r="M69" i="4"/>
  <c r="P69" i="4" s="1"/>
  <c r="O69" i="4"/>
  <c r="O17" i="4"/>
  <c r="P17" i="4" s="1"/>
  <c r="M28" i="4"/>
  <c r="O28" i="4"/>
  <c r="M35" i="4"/>
  <c r="O35" i="4"/>
  <c r="P35" i="4" s="1"/>
  <c r="O38" i="4"/>
  <c r="P38" i="4" s="1"/>
  <c r="O62" i="4"/>
  <c r="O70" i="4"/>
  <c r="O18" i="4"/>
  <c r="P18" i="4" s="1"/>
  <c r="O29" i="4"/>
  <c r="M34" i="4"/>
  <c r="P34" i="4" s="1"/>
  <c r="M39" i="4"/>
  <c r="O39" i="4"/>
  <c r="P39" i="4" s="1"/>
  <c r="M40" i="4"/>
  <c r="M47" i="4"/>
  <c r="P47" i="4" s="1"/>
  <c r="O47" i="4"/>
  <c r="M48" i="4"/>
  <c r="M53" i="4"/>
  <c r="K57" i="4"/>
  <c r="M61" i="4"/>
  <c r="O65" i="4"/>
  <c r="P65" i="4" s="1"/>
  <c r="M73" i="4"/>
  <c r="O19" i="5"/>
  <c r="M21" i="5"/>
  <c r="O21" i="5"/>
  <c r="O22" i="5"/>
  <c r="P22" i="5" s="1"/>
  <c r="M30" i="5"/>
  <c r="O35" i="5"/>
  <c r="M37" i="5"/>
  <c r="P37" i="5" s="1"/>
  <c r="O37" i="5"/>
  <c r="O38" i="5"/>
  <c r="P38" i="5" s="1"/>
  <c r="K22" i="11"/>
  <c r="O125" i="11"/>
  <c r="O146" i="11"/>
  <c r="K164" i="11"/>
  <c r="O180" i="11"/>
  <c r="K245" i="11"/>
  <c r="K37" i="9"/>
  <c r="K34" i="11"/>
  <c r="K45" i="11"/>
  <c r="K63" i="11"/>
  <c r="K68" i="11"/>
  <c r="K72" i="11"/>
  <c r="K76" i="11"/>
  <c r="K80" i="11"/>
  <c r="O87" i="11"/>
  <c r="K105" i="11"/>
  <c r="O121" i="11"/>
  <c r="K131" i="11"/>
  <c r="K143" i="11"/>
  <c r="K187" i="11"/>
  <c r="K223" i="11"/>
  <c r="O240" i="11"/>
  <c r="K28" i="9"/>
  <c r="M38" i="9"/>
  <c r="O38" i="9"/>
  <c r="K16" i="11"/>
  <c r="O41" i="11"/>
  <c r="K59" i="11"/>
  <c r="O70" i="11"/>
  <c r="O77" i="11"/>
  <c r="O82" i="11"/>
  <c r="K89" i="11"/>
  <c r="O94" i="11"/>
  <c r="O99" i="11"/>
  <c r="K101" i="11"/>
  <c r="K106" i="11"/>
  <c r="O111" i="11"/>
  <c r="O116" i="11"/>
  <c r="K118" i="11"/>
  <c r="K123" i="11"/>
  <c r="O128" i="11"/>
  <c r="O132" i="11"/>
  <c r="O134" i="11"/>
  <c r="O137" i="11"/>
  <c r="O138" i="11"/>
  <c r="K139" i="11"/>
  <c r="O149" i="11"/>
  <c r="O154" i="11"/>
  <c r="O155" i="11"/>
  <c r="O166" i="11"/>
  <c r="O171" i="11"/>
  <c r="K173" i="11"/>
  <c r="O183" i="11"/>
  <c r="O188" i="11"/>
  <c r="O192" i="11"/>
  <c r="O196" i="11"/>
  <c r="O200" i="11"/>
  <c r="O201" i="11"/>
  <c r="O204" i="11"/>
  <c r="P204" i="11" s="1"/>
  <c r="O209" i="11"/>
  <c r="O213" i="11"/>
  <c r="O217" i="11"/>
  <c r="K219" i="11"/>
  <c r="O230" i="11"/>
  <c r="O234" i="11"/>
  <c r="O247" i="11"/>
  <c r="P247" i="11" s="1"/>
  <c r="O251" i="11"/>
  <c r="M20" i="10"/>
  <c r="O18" i="9"/>
  <c r="K35" i="9"/>
  <c r="K16" i="7"/>
  <c r="K46" i="11"/>
  <c r="K51" i="11"/>
  <c r="K71" i="11"/>
  <c r="O90" i="11"/>
  <c r="K96" i="11"/>
  <c r="O107" i="11"/>
  <c r="K113" i="11"/>
  <c r="O124" i="11"/>
  <c r="O145" i="11"/>
  <c r="O150" i="11"/>
  <c r="K152" i="11"/>
  <c r="O162" i="11"/>
  <c r="O167" i="11"/>
  <c r="O179" i="11"/>
  <c r="K185" i="11"/>
  <c r="K207" i="11"/>
  <c r="O214" i="11"/>
  <c r="O226" i="11"/>
  <c r="K232" i="11"/>
  <c r="O243" i="11"/>
  <c r="O248" i="11"/>
  <c r="K36" i="9"/>
  <c r="K21" i="8"/>
  <c r="M242" i="11"/>
  <c r="O165" i="11"/>
  <c r="O153" i="11"/>
  <c r="O131" i="11"/>
  <c r="O110" i="11"/>
  <c r="O97" i="11"/>
  <c r="O76" i="11"/>
  <c r="O68" i="11"/>
  <c r="K21" i="9"/>
  <c r="M16" i="6"/>
  <c r="K16" i="6"/>
  <c r="K18" i="6"/>
  <c r="O26" i="9"/>
  <c r="M30" i="9"/>
  <c r="O34" i="9"/>
  <c r="P34" i="9" s="1"/>
  <c r="K17" i="7"/>
  <c r="M16" i="8"/>
  <c r="M35" i="9"/>
  <c r="L35" i="9"/>
  <c r="N35" i="9"/>
  <c r="L31" i="9"/>
  <c r="N31" i="9"/>
  <c r="N27" i="9"/>
  <c r="L27" i="9"/>
  <c r="L23" i="9"/>
  <c r="N23" i="9"/>
  <c r="N19" i="9"/>
  <c r="M19" i="9"/>
  <c r="L19" i="9"/>
  <c r="L15" i="9"/>
  <c r="N15" i="9"/>
  <c r="N25" i="8"/>
  <c r="L25" i="8"/>
  <c r="N21" i="8"/>
  <c r="L21" i="8"/>
  <c r="N17" i="8"/>
  <c r="L17" i="8"/>
  <c r="O23" i="7"/>
  <c r="N23" i="7"/>
  <c r="L23" i="7"/>
  <c r="O19" i="7"/>
  <c r="N19" i="7"/>
  <c r="L19" i="7"/>
  <c r="O15" i="7"/>
  <c r="N15" i="7"/>
  <c r="L15" i="7"/>
  <c r="L17" i="6"/>
  <c r="N17" i="6"/>
  <c r="M17" i="8"/>
  <c r="M25" i="8"/>
  <c r="M19" i="7"/>
  <c r="M21" i="8"/>
  <c r="M23" i="7"/>
  <c r="L14" i="8"/>
  <c r="H14" i="8"/>
  <c r="M14" i="8" s="1"/>
  <c r="K14" i="4"/>
  <c r="K14" i="9"/>
  <c r="O27" i="11"/>
  <c r="O23" i="11"/>
  <c r="O18" i="11"/>
  <c r="O22" i="7"/>
  <c r="O18" i="7"/>
  <c r="O17" i="6"/>
  <c r="O14" i="9"/>
  <c r="O14" i="5"/>
  <c r="P14" i="5" s="1"/>
  <c r="O182" i="11"/>
  <c r="N182" i="11"/>
  <c r="L182" i="11"/>
  <c r="N178" i="11"/>
  <c r="O174" i="11"/>
  <c r="L174" i="11"/>
  <c r="M161" i="11"/>
  <c r="L161" i="11"/>
  <c r="M157" i="11"/>
  <c r="N157" i="11"/>
  <c r="N144" i="11"/>
  <c r="L140" i="11"/>
  <c r="O136" i="11"/>
  <c r="N136" i="11"/>
  <c r="L136" i="11"/>
  <c r="N123" i="11"/>
  <c r="O119" i="11"/>
  <c r="L119" i="11"/>
  <c r="O114" i="11"/>
  <c r="N114" i="11"/>
  <c r="L114" i="11"/>
  <c r="L106" i="11"/>
  <c r="M106" i="11"/>
  <c r="M102" i="11"/>
  <c r="N102" i="11"/>
  <c r="O93" i="11"/>
  <c r="N93" i="11"/>
  <c r="L93" i="11"/>
  <c r="N89" i="11"/>
  <c r="O85" i="11"/>
  <c r="L85" i="11"/>
  <c r="O80" i="11"/>
  <c r="L80" i="11"/>
  <c r="N80" i="11"/>
  <c r="O72" i="11"/>
  <c r="N72" i="11"/>
  <c r="L72" i="11"/>
  <c r="N63" i="11"/>
  <c r="M63" i="11"/>
  <c r="O59" i="11"/>
  <c r="L59" i="11"/>
  <c r="N55" i="11"/>
  <c r="M55" i="11"/>
  <c r="M51" i="11"/>
  <c r="L51" i="11"/>
  <c r="O46" i="11"/>
  <c r="L46" i="11"/>
  <c r="M42" i="11"/>
  <c r="N42" i="11"/>
  <c r="O38" i="11"/>
  <c r="L38" i="11"/>
  <c r="O34" i="11"/>
  <c r="N34" i="11"/>
  <c r="N30" i="11"/>
  <c r="M30" i="11"/>
  <c r="M22" i="11"/>
  <c r="N22" i="11"/>
  <c r="M17" i="11"/>
  <c r="L17" i="11"/>
  <c r="M97" i="11"/>
  <c r="M131" i="11"/>
  <c r="M76" i="11"/>
  <c r="K20" i="9"/>
  <c r="K15" i="8"/>
  <c r="K19" i="8"/>
  <c r="M68" i="11"/>
  <c r="M153" i="11"/>
  <c r="K18" i="7"/>
  <c r="O16" i="10"/>
  <c r="O27" i="9"/>
  <c r="O23" i="9"/>
  <c r="O19" i="9"/>
  <c r="O15" i="9"/>
  <c r="K23" i="8"/>
  <c r="N249" i="11"/>
  <c r="L249" i="11"/>
  <c r="O245" i="11"/>
  <c r="N245" i="11"/>
  <c r="L245" i="11"/>
  <c r="N241" i="11"/>
  <c r="L241" i="11"/>
  <c r="N236" i="11"/>
  <c r="L236" i="11"/>
  <c r="N232" i="11"/>
  <c r="L232" i="11"/>
  <c r="N228" i="11"/>
  <c r="L228" i="11"/>
  <c r="L223" i="11"/>
  <c r="N223" i="11"/>
  <c r="N219" i="11"/>
  <c r="L219" i="11"/>
  <c r="N215" i="11"/>
  <c r="L215" i="11"/>
  <c r="L211" i="11"/>
  <c r="N211" i="11"/>
  <c r="L207" i="11"/>
  <c r="O207" i="11"/>
  <c r="N207" i="11"/>
  <c r="O202" i="11"/>
  <c r="N202" i="11"/>
  <c r="L202" i="11"/>
  <c r="O198" i="11"/>
  <c r="N198" i="11"/>
  <c r="L198" i="11"/>
  <c r="N194" i="11"/>
  <c r="L194" i="11"/>
  <c r="O190" i="11"/>
  <c r="N190" i="11"/>
  <c r="L190" i="11"/>
  <c r="N185" i="11"/>
  <c r="L185" i="11"/>
  <c r="N181" i="11"/>
  <c r="L181" i="11"/>
  <c r="N177" i="11"/>
  <c r="L177" i="11"/>
  <c r="L173" i="11"/>
  <c r="N173" i="11"/>
  <c r="N169" i="11"/>
  <c r="L169" i="11"/>
  <c r="O164" i="11"/>
  <c r="N164" i="11"/>
  <c r="L164" i="11"/>
  <c r="N160" i="11"/>
  <c r="L160" i="11"/>
  <c r="L156" i="11"/>
  <c r="N156" i="11"/>
  <c r="N152" i="11"/>
  <c r="L152" i="11"/>
  <c r="N147" i="11"/>
  <c r="L147" i="11"/>
  <c r="N143" i="11"/>
  <c r="L143" i="11"/>
  <c r="O143" i="11"/>
  <c r="N139" i="11"/>
  <c r="L139" i="11"/>
  <c r="N135" i="11"/>
  <c r="L135" i="11"/>
  <c r="O135" i="11"/>
  <c r="N130" i="11"/>
  <c r="L130" i="11"/>
  <c r="L126" i="11"/>
  <c r="N126" i="11"/>
  <c r="N122" i="11"/>
  <c r="L122" i="11"/>
  <c r="N118" i="11"/>
  <c r="L118" i="11"/>
  <c r="N113" i="11"/>
  <c r="L113" i="11"/>
  <c r="N109" i="11"/>
  <c r="L109" i="11"/>
  <c r="O105" i="11"/>
  <c r="N105" i="11"/>
  <c r="L105" i="11"/>
  <c r="N101" i="11"/>
  <c r="L101" i="11"/>
  <c r="N96" i="11"/>
  <c r="L96" i="11"/>
  <c r="N92" i="11"/>
  <c r="L92" i="11"/>
  <c r="N88" i="11"/>
  <c r="L88" i="11"/>
  <c r="L84" i="11"/>
  <c r="N84" i="11"/>
  <c r="L79" i="11"/>
  <c r="N79" i="11"/>
  <c r="L75" i="11"/>
  <c r="N75" i="11"/>
  <c r="N71" i="11"/>
  <c r="L71" i="11"/>
  <c r="N67" i="11"/>
  <c r="L67" i="11"/>
  <c r="N62" i="11"/>
  <c r="L62" i="11"/>
  <c r="N58" i="11"/>
  <c r="L58" i="11"/>
  <c r="N54" i="11"/>
  <c r="L54" i="11"/>
  <c r="N50" i="11"/>
  <c r="L50" i="11"/>
  <c r="L45" i="11"/>
  <c r="O45" i="11"/>
  <c r="N45" i="11"/>
  <c r="L41" i="11"/>
  <c r="N41" i="11"/>
  <c r="L37" i="11"/>
  <c r="N37" i="11"/>
  <c r="N33" i="11"/>
  <c r="L33" i="11"/>
  <c r="N29" i="11"/>
  <c r="L29" i="11"/>
  <c r="N25" i="11"/>
  <c r="L25" i="11"/>
  <c r="N21" i="11"/>
  <c r="L21" i="11"/>
  <c r="N16" i="11"/>
  <c r="L16" i="11"/>
  <c r="O26" i="11"/>
  <c r="K26" i="11"/>
  <c r="M135" i="11"/>
  <c r="M211" i="11"/>
  <c r="M198" i="11"/>
  <c r="M202" i="11"/>
  <c r="K15" i="9"/>
  <c r="K18" i="8"/>
  <c r="M190" i="11"/>
  <c r="M194" i="11"/>
  <c r="K19" i="9"/>
  <c r="K23" i="9"/>
  <c r="K27" i="9"/>
  <c r="K26" i="8"/>
  <c r="K22" i="8"/>
  <c r="O170" i="11"/>
  <c r="N170" i="11"/>
  <c r="O148" i="11"/>
  <c r="L148" i="11"/>
  <c r="O127" i="11"/>
  <c r="L127" i="11"/>
  <c r="P61" i="4"/>
  <c r="L14" i="7"/>
  <c r="N14" i="7"/>
  <c r="P57" i="4"/>
  <c r="L14" i="10"/>
  <c r="O14" i="10"/>
  <c r="O14" i="6"/>
  <c r="N14" i="6"/>
  <c r="L14" i="6"/>
  <c r="L250" i="11"/>
  <c r="O246" i="11"/>
  <c r="N246" i="11"/>
  <c r="L246" i="11"/>
  <c r="L242" i="11"/>
  <c r="N242" i="11"/>
  <c r="M237" i="11"/>
  <c r="L237" i="11"/>
  <c r="O237" i="11"/>
  <c r="O233" i="11"/>
  <c r="N233" i="11"/>
  <c r="L233" i="11"/>
  <c r="L229" i="11"/>
  <c r="O229" i="11"/>
  <c r="N225" i="11"/>
  <c r="M225" i="11"/>
  <c r="L225" i="11"/>
  <c r="O220" i="11"/>
  <c r="N220" i="11"/>
  <c r="M220" i="11"/>
  <c r="L216" i="11"/>
  <c r="O216" i="11"/>
  <c r="O212" i="11"/>
  <c r="N212" i="11"/>
  <c r="L212" i="11"/>
  <c r="L208" i="11"/>
  <c r="O208" i="11"/>
  <c r="O203" i="11"/>
  <c r="N203" i="11"/>
  <c r="L203" i="11"/>
  <c r="L199" i="11"/>
  <c r="O199" i="11"/>
  <c r="O195" i="11"/>
  <c r="N195" i="11"/>
  <c r="L195" i="11"/>
  <c r="L191" i="11"/>
  <c r="O191" i="11"/>
  <c r="O187" i="11"/>
  <c r="N187" i="11"/>
  <c r="L187" i="11"/>
  <c r="M178" i="11"/>
  <c r="L178" i="11"/>
  <c r="N174" i="11"/>
  <c r="M174" i="11"/>
  <c r="N165" i="11"/>
  <c r="L165" i="11"/>
  <c r="N161" i="11"/>
  <c r="L157" i="11"/>
  <c r="O157" i="11"/>
  <c r="N153" i="11"/>
  <c r="L153" i="11"/>
  <c r="M144" i="11"/>
  <c r="L144" i="11"/>
  <c r="N140" i="11"/>
  <c r="M140" i="11"/>
  <c r="N131" i="11"/>
  <c r="L131" i="11"/>
  <c r="M123" i="11"/>
  <c r="L123" i="11"/>
  <c r="N119" i="11"/>
  <c r="M119" i="11"/>
  <c r="P119" i="11" s="1"/>
  <c r="N110" i="11"/>
  <c r="L110" i="11"/>
  <c r="O106" i="11"/>
  <c r="N106" i="11"/>
  <c r="L102" i="11"/>
  <c r="O102" i="11"/>
  <c r="N97" i="11"/>
  <c r="L97" i="11"/>
  <c r="M89" i="11"/>
  <c r="L89" i="11"/>
  <c r="N85" i="11"/>
  <c r="M85" i="11"/>
  <c r="P85" i="11" s="1"/>
  <c r="N76" i="11"/>
  <c r="L76" i="11"/>
  <c r="N68" i="11"/>
  <c r="L68" i="11"/>
  <c r="L63" i="11"/>
  <c r="O63" i="11"/>
  <c r="N59" i="11"/>
  <c r="M59" i="11"/>
  <c r="P59" i="11" s="1"/>
  <c r="L55" i="11"/>
  <c r="O55" i="11"/>
  <c r="O51" i="11"/>
  <c r="N51" i="11"/>
  <c r="P51" i="11" s="1"/>
  <c r="N46" i="11"/>
  <c r="M46" i="11"/>
  <c r="L42" i="11"/>
  <c r="O42" i="11"/>
  <c r="N38" i="11"/>
  <c r="M38" i="11"/>
  <c r="M34" i="11"/>
  <c r="L34" i="11"/>
  <c r="L30" i="11"/>
  <c r="N26" i="11"/>
  <c r="M26" i="11"/>
  <c r="L22" i="11"/>
  <c r="O22" i="11"/>
  <c r="N17" i="11"/>
  <c r="L19" i="10"/>
  <c r="O19" i="10"/>
  <c r="O15" i="10"/>
  <c r="N15" i="10"/>
  <c r="P22" i="4"/>
  <c r="P33" i="4"/>
  <c r="N14" i="10"/>
  <c r="L37" i="9"/>
  <c r="O37" i="9"/>
  <c r="N37" i="9"/>
  <c r="L33" i="9"/>
  <c r="O33" i="9"/>
  <c r="N33" i="9"/>
  <c r="L29" i="9"/>
  <c r="L25" i="9"/>
  <c r="N25" i="9"/>
  <c r="O25" i="9"/>
  <c r="O21" i="9"/>
  <c r="N21" i="9"/>
  <c r="L21" i="9"/>
  <c r="O17" i="9"/>
  <c r="N17" i="9"/>
  <c r="L17" i="9"/>
  <c r="N27" i="8"/>
  <c r="L27" i="8"/>
  <c r="O27" i="8"/>
  <c r="O23" i="8"/>
  <c r="N23" i="8"/>
  <c r="L23" i="8"/>
  <c r="N19" i="8"/>
  <c r="M19" i="8"/>
  <c r="L19" i="8"/>
  <c r="O19" i="8"/>
  <c r="N15" i="8"/>
  <c r="L15" i="8"/>
  <c r="O15" i="8"/>
  <c r="L25" i="7"/>
  <c r="O25" i="7"/>
  <c r="N25" i="7"/>
  <c r="O21" i="7"/>
  <c r="N21" i="7"/>
  <c r="L21" i="7"/>
  <c r="N17" i="7"/>
  <c r="L17" i="7"/>
  <c r="O17" i="7"/>
  <c r="L19" i="6"/>
  <c r="O19" i="6"/>
  <c r="N19" i="6"/>
  <c r="O15" i="6"/>
  <c r="N15" i="6"/>
  <c r="L15" i="6"/>
  <c r="M72" i="11"/>
  <c r="M80" i="11"/>
  <c r="M114" i="11"/>
  <c r="M136" i="11"/>
  <c r="M170" i="11"/>
  <c r="M191" i="11"/>
  <c r="M199" i="11"/>
  <c r="M208" i="11"/>
  <c r="M216" i="11"/>
  <c r="M250" i="11"/>
  <c r="K14" i="11"/>
  <c r="M14" i="10"/>
  <c r="M15" i="10"/>
  <c r="M19" i="10"/>
  <c r="M29" i="9"/>
  <c r="M187" i="11"/>
  <c r="M195" i="11"/>
  <c r="M203" i="11"/>
  <c r="M233" i="11"/>
  <c r="M37" i="9"/>
  <c r="M21" i="9"/>
  <c r="M17" i="7"/>
  <c r="O14" i="11"/>
  <c r="K16" i="4"/>
  <c r="M25" i="4"/>
  <c r="M30" i="4"/>
  <c r="K32" i="4"/>
  <c r="M49" i="4"/>
  <c r="P49" i="4" s="1"/>
  <c r="M54" i="4"/>
  <c r="P54" i="4" s="1"/>
  <c r="K56" i="4"/>
  <c r="P64" i="4"/>
  <c r="M24" i="5"/>
  <c r="P24" i="5" s="1"/>
  <c r="K24" i="5"/>
  <c r="M40" i="5"/>
  <c r="P40" i="5" s="1"/>
  <c r="K40" i="5"/>
  <c r="M21" i="4"/>
  <c r="M26" i="4"/>
  <c r="P26" i="4" s="1"/>
  <c r="M37" i="4"/>
  <c r="M41" i="4"/>
  <c r="P41" i="4" s="1"/>
  <c r="M45" i="4"/>
  <c r="M50" i="4"/>
  <c r="P50" i="4" s="1"/>
  <c r="M58" i="4"/>
  <c r="M62" i="4"/>
  <c r="P62" i="4" s="1"/>
  <c r="M66" i="4"/>
  <c r="M70" i="4"/>
  <c r="P70" i="4" s="1"/>
  <c r="M74" i="4"/>
  <c r="M28" i="5"/>
  <c r="P28" i="5" s="1"/>
  <c r="K28" i="5"/>
  <c r="M16" i="5"/>
  <c r="P16" i="5" s="1"/>
  <c r="K16" i="5"/>
  <c r="M32" i="5"/>
  <c r="P32" i="5" s="1"/>
  <c r="K32" i="5"/>
  <c r="K20" i="4"/>
  <c r="K36" i="4"/>
  <c r="M20" i="5"/>
  <c r="P20" i="5" s="1"/>
  <c r="K20" i="5"/>
  <c r="M36" i="5"/>
  <c r="P36" i="5" s="1"/>
  <c r="K36" i="5"/>
  <c r="K17" i="5"/>
  <c r="K21" i="5"/>
  <c r="K25" i="5"/>
  <c r="K29" i="5"/>
  <c r="K33" i="5"/>
  <c r="K37" i="5"/>
  <c r="K41" i="5"/>
  <c r="K23" i="11"/>
  <c r="M23" i="11"/>
  <c r="K39" i="11"/>
  <c r="M39" i="11"/>
  <c r="P39" i="11" s="1"/>
  <c r="K56" i="11"/>
  <c r="M56" i="11"/>
  <c r="P56" i="11" s="1"/>
  <c r="K69" i="11"/>
  <c r="M69" i="11"/>
  <c r="P69" i="11" s="1"/>
  <c r="K86" i="11"/>
  <c r="M86" i="11"/>
  <c r="P86" i="11" s="1"/>
  <c r="M110" i="11"/>
  <c r="K110" i="11"/>
  <c r="K120" i="11"/>
  <c r="M120" i="11"/>
  <c r="P120" i="11" s="1"/>
  <c r="K141" i="11"/>
  <c r="M141" i="11"/>
  <c r="P141" i="11" s="1"/>
  <c r="M165" i="11"/>
  <c r="K165" i="11"/>
  <c r="K175" i="11"/>
  <c r="M175" i="11"/>
  <c r="P175" i="11" s="1"/>
  <c r="M212" i="11"/>
  <c r="K212" i="11"/>
  <c r="K221" i="11"/>
  <c r="M221" i="11"/>
  <c r="P221" i="11" s="1"/>
  <c r="M246" i="11"/>
  <c r="K246" i="11"/>
  <c r="K18" i="11"/>
  <c r="M18" i="11"/>
  <c r="K35" i="11"/>
  <c r="M35" i="11"/>
  <c r="M44" i="11"/>
  <c r="P44" i="11" s="1"/>
  <c r="K52" i="11"/>
  <c r="M52" i="11"/>
  <c r="P52" i="11" s="1"/>
  <c r="K64" i="11"/>
  <c r="M64" i="11"/>
  <c r="P64" i="11" s="1"/>
  <c r="M24" i="11"/>
  <c r="K31" i="11"/>
  <c r="M31" i="11"/>
  <c r="P31" i="11" s="1"/>
  <c r="K47" i="11"/>
  <c r="M47" i="11"/>
  <c r="M57" i="11"/>
  <c r="P57" i="11" s="1"/>
  <c r="K73" i="11"/>
  <c r="M73" i="11"/>
  <c r="P73" i="11" s="1"/>
  <c r="M93" i="11"/>
  <c r="K93" i="11"/>
  <c r="K103" i="11"/>
  <c r="M103" i="11"/>
  <c r="P103" i="11" s="1"/>
  <c r="M127" i="11"/>
  <c r="K127" i="11"/>
  <c r="M148" i="11"/>
  <c r="K148" i="11"/>
  <c r="K158" i="11"/>
  <c r="M158" i="11"/>
  <c r="P158" i="11" s="1"/>
  <c r="M182" i="11"/>
  <c r="K182" i="11"/>
  <c r="M229" i="11"/>
  <c r="K229" i="11"/>
  <c r="K238" i="11"/>
  <c r="M238" i="11"/>
  <c r="P238" i="11" s="1"/>
  <c r="K27" i="11"/>
  <c r="M27" i="11"/>
  <c r="K43" i="11"/>
  <c r="M43" i="11"/>
  <c r="K60" i="11"/>
  <c r="M60" i="11"/>
  <c r="K61" i="11"/>
  <c r="M16" i="10"/>
  <c r="K16" i="10"/>
  <c r="K21" i="7"/>
  <c r="M21" i="7"/>
  <c r="M17" i="6"/>
  <c r="K17" i="6"/>
  <c r="M25" i="9"/>
  <c r="K25" i="9"/>
  <c r="M33" i="9"/>
  <c r="K33" i="9"/>
  <c r="K19" i="10"/>
  <c r="M17" i="9"/>
  <c r="K17" i="9"/>
  <c r="M24" i="8"/>
  <c r="P24" i="8" s="1"/>
  <c r="K24" i="8"/>
  <c r="M77" i="11"/>
  <c r="M82" i="11"/>
  <c r="M99" i="11"/>
  <c r="M116" i="11"/>
  <c r="P116" i="11" s="1"/>
  <c r="M132" i="11"/>
  <c r="M137" i="11"/>
  <c r="M154" i="11"/>
  <c r="M171" i="11"/>
  <c r="M188" i="11"/>
  <c r="M192" i="11"/>
  <c r="M196" i="11"/>
  <c r="M200" i="11"/>
  <c r="M217" i="11"/>
  <c r="M234" i="11"/>
  <c r="M251" i="11"/>
  <c r="P251" i="11" s="1"/>
  <c r="M22" i="9"/>
  <c r="P22" i="9" s="1"/>
  <c r="K22" i="9"/>
  <c r="K27" i="8"/>
  <c r="M27" i="8"/>
  <c r="M25" i="7"/>
  <c r="K25" i="7"/>
  <c r="M15" i="9"/>
  <c r="M31" i="9"/>
  <c r="K23" i="7"/>
  <c r="M14" i="4"/>
  <c r="P14" i="4" s="1"/>
  <c r="N42" i="5"/>
  <c r="G17" i="2" s="1"/>
  <c r="P29" i="4"/>
  <c r="P53" i="4"/>
  <c r="P75" i="4"/>
  <c r="N14" i="9"/>
  <c r="L14" i="9"/>
  <c r="O25" i="10"/>
  <c r="N25" i="10"/>
  <c r="O18" i="10"/>
  <c r="N18" i="10"/>
  <c r="M14" i="9"/>
  <c r="P166" i="11"/>
  <c r="P213" i="11"/>
  <c r="O36" i="9"/>
  <c r="N36" i="9"/>
  <c r="L36" i="9"/>
  <c r="O32" i="9"/>
  <c r="N32" i="9"/>
  <c r="L28" i="9"/>
  <c r="O28" i="9"/>
  <c r="L24" i="9"/>
  <c r="O24" i="9"/>
  <c r="O20" i="9"/>
  <c r="N20" i="9"/>
  <c r="L16" i="9"/>
  <c r="O16" i="9"/>
  <c r="M26" i="8"/>
  <c r="L26" i="8"/>
  <c r="O26" i="8"/>
  <c r="N26" i="8"/>
  <c r="L22" i="8"/>
  <c r="O22" i="8"/>
  <c r="N22" i="8"/>
  <c r="M22" i="8"/>
  <c r="O18" i="8"/>
  <c r="N18" i="8"/>
  <c r="M18" i="8"/>
  <c r="L18" i="8"/>
  <c r="L24" i="7"/>
  <c r="O24" i="7"/>
  <c r="N24" i="7"/>
  <c r="L20" i="7"/>
  <c r="O20" i="7"/>
  <c r="N20" i="7"/>
  <c r="L16" i="7"/>
  <c r="N16" i="7"/>
  <c r="O16" i="7"/>
  <c r="M18" i="6"/>
  <c r="L18" i="6"/>
  <c r="O18" i="6"/>
  <c r="N18" i="6"/>
  <c r="M28" i="9"/>
  <c r="M24" i="7"/>
  <c r="M20" i="9"/>
  <c r="M24" i="9"/>
  <c r="M18" i="10"/>
  <c r="M25" i="10"/>
  <c r="M32" i="9"/>
  <c r="M36" i="9"/>
  <c r="M16" i="7"/>
  <c r="M20" i="7"/>
  <c r="K14" i="6"/>
  <c r="M14" i="6"/>
  <c r="P46" i="4"/>
  <c r="P59" i="4"/>
  <c r="L42" i="5"/>
  <c r="I17" i="2" s="1"/>
  <c r="P15" i="4"/>
  <c r="P19" i="4"/>
  <c r="P23" i="4"/>
  <c r="P28" i="4"/>
  <c r="P32" i="4"/>
  <c r="P36" i="4"/>
  <c r="P71" i="4"/>
  <c r="P21" i="5"/>
  <c r="P42" i="4"/>
  <c r="P51" i="4"/>
  <c r="P56" i="4"/>
  <c r="P68" i="11"/>
  <c r="P157" i="11"/>
  <c r="P42" i="11"/>
  <c r="P76" i="11"/>
  <c r="P162" i="11"/>
  <c r="P97" i="11"/>
  <c r="P128" i="11"/>
  <c r="P243" i="11"/>
  <c r="P26" i="9"/>
  <c r="P18" i="7"/>
  <c r="M14" i="11"/>
  <c r="O14" i="7"/>
  <c r="N14" i="11"/>
  <c r="M15" i="5"/>
  <c r="M19" i="5"/>
  <c r="M23" i="5"/>
  <c r="M27" i="5"/>
  <c r="M31" i="5"/>
  <c r="M35" i="5"/>
  <c r="M39" i="5"/>
  <c r="M16" i="11"/>
  <c r="M21" i="11"/>
  <c r="M25" i="11"/>
  <c r="M29" i="11"/>
  <c r="M33" i="11"/>
  <c r="M37" i="11"/>
  <c r="M41" i="11"/>
  <c r="M45" i="11"/>
  <c r="M50" i="11"/>
  <c r="M54" i="11"/>
  <c r="M58" i="11"/>
  <c r="M62" i="11"/>
  <c r="M67" i="11"/>
  <c r="M71" i="11"/>
  <c r="M75" i="11"/>
  <c r="M79" i="11"/>
  <c r="M84" i="11"/>
  <c r="M88" i="11"/>
  <c r="M92" i="11"/>
  <c r="M96" i="11"/>
  <c r="M101" i="11"/>
  <c r="M105" i="11"/>
  <c r="P105" i="11" s="1"/>
  <c r="M109" i="11"/>
  <c r="M113" i="11"/>
  <c r="M118" i="11"/>
  <c r="M122" i="11"/>
  <c r="M126" i="11"/>
  <c r="M130" i="11"/>
  <c r="M139" i="11"/>
  <c r="M143" i="11"/>
  <c r="P143" i="11" s="1"/>
  <c r="M147" i="11"/>
  <c r="M152" i="11"/>
  <c r="M156" i="11"/>
  <c r="M160" i="11"/>
  <c r="M164" i="11"/>
  <c r="M169" i="11"/>
  <c r="M173" i="11"/>
  <c r="M177" i="11"/>
  <c r="M181" i="11"/>
  <c r="M185" i="11"/>
  <c r="M207" i="11"/>
  <c r="M215" i="11"/>
  <c r="M219" i="11"/>
  <c r="M223" i="11"/>
  <c r="M228" i="11"/>
  <c r="M232" i="11"/>
  <c r="M236" i="11"/>
  <c r="M241" i="11"/>
  <c r="M245" i="11"/>
  <c r="M249" i="11"/>
  <c r="M87" i="11"/>
  <c r="P87" i="11" s="1"/>
  <c r="M95" i="11"/>
  <c r="P95" i="11" s="1"/>
  <c r="M100" i="11"/>
  <c r="P100" i="11" s="1"/>
  <c r="M104" i="11"/>
  <c r="P104" i="11" s="1"/>
  <c r="M112" i="11"/>
  <c r="P112" i="11" s="1"/>
  <c r="M121" i="11"/>
  <c r="P121" i="11" s="1"/>
  <c r="M125" i="11"/>
  <c r="M129" i="11"/>
  <c r="P129" i="11" s="1"/>
  <c r="M138" i="11"/>
  <c r="P138" i="11" s="1"/>
  <c r="M146" i="11"/>
  <c r="P146" i="11" s="1"/>
  <c r="M150" i="11"/>
  <c r="P150" i="11" s="1"/>
  <c r="M155" i="11"/>
  <c r="P155" i="11" s="1"/>
  <c r="M163" i="11"/>
  <c r="P163" i="11" s="1"/>
  <c r="M172" i="11"/>
  <c r="P172" i="11" s="1"/>
  <c r="M180" i="11"/>
  <c r="P180" i="11" s="1"/>
  <c r="M184" i="11"/>
  <c r="P184" i="11" s="1"/>
  <c r="M189" i="11"/>
  <c r="P189" i="11" s="1"/>
  <c r="M197" i="11"/>
  <c r="P197" i="11" s="1"/>
  <c r="M201" i="11"/>
  <c r="M206" i="11"/>
  <c r="P206" i="11" s="1"/>
  <c r="M214" i="11"/>
  <c r="P214" i="11" s="1"/>
  <c r="M222" i="11"/>
  <c r="P222" i="11" s="1"/>
  <c r="M231" i="11"/>
  <c r="P231" i="11" s="1"/>
  <c r="M240" i="11"/>
  <c r="P240" i="11" s="1"/>
  <c r="M248" i="11"/>
  <c r="P248" i="11" s="1"/>
  <c r="K14" i="10"/>
  <c r="K18" i="10"/>
  <c r="K25" i="10"/>
  <c r="M16" i="9"/>
  <c r="K16" i="9"/>
  <c r="K32" i="9"/>
  <c r="M27" i="9"/>
  <c r="P27" i="9" s="1"/>
  <c r="M23" i="9"/>
  <c r="K24" i="9"/>
  <c r="K22" i="7"/>
  <c r="M22" i="7"/>
  <c r="P22" i="7" s="1"/>
  <c r="M20" i="8"/>
  <c r="K20" i="8"/>
  <c r="K19" i="7"/>
  <c r="M15" i="8"/>
  <c r="M23" i="8"/>
  <c r="K14" i="7"/>
  <c r="M14" i="7"/>
  <c r="M15" i="7"/>
  <c r="P15" i="7" s="1"/>
  <c r="K15" i="7"/>
  <c r="P23" i="7"/>
  <c r="M15" i="6"/>
  <c r="P15" i="6" s="1"/>
  <c r="K15" i="6"/>
  <c r="P14" i="6"/>
  <c r="M19" i="6"/>
  <c r="K19" i="6"/>
  <c r="N76" i="4"/>
  <c r="G16" i="2" s="1"/>
  <c r="K19" i="4"/>
  <c r="K23" i="4"/>
  <c r="K27" i="4"/>
  <c r="K31" i="4"/>
  <c r="K55" i="4"/>
  <c r="K59" i="4"/>
  <c r="K63" i="4"/>
  <c r="K71" i="4"/>
  <c r="K15" i="4"/>
  <c r="K35" i="4"/>
  <c r="K39" i="4"/>
  <c r="K43" i="4"/>
  <c r="K47" i="4"/>
  <c r="K51" i="4"/>
  <c r="K67" i="4"/>
  <c r="K75" i="4"/>
  <c r="L76" i="4"/>
  <c r="I16" i="2" s="1"/>
  <c r="P45" i="11" l="1"/>
  <c r="P26" i="11"/>
  <c r="P23" i="9"/>
  <c r="P23" i="8"/>
  <c r="P33" i="5"/>
  <c r="P17" i="5"/>
  <c r="P41" i="5"/>
  <c r="P27" i="5"/>
  <c r="P19" i="5"/>
  <c r="P30" i="5"/>
  <c r="P29" i="5"/>
  <c r="P25" i="5"/>
  <c r="P74" i="4"/>
  <c r="P66" i="4"/>
  <c r="P37" i="4"/>
  <c r="P21" i="4"/>
  <c r="P30" i="4"/>
  <c r="M252" i="11"/>
  <c r="P252" i="11" s="1"/>
  <c r="M244" i="11"/>
  <c r="P244" i="11" s="1"/>
  <c r="M235" i="11"/>
  <c r="P235" i="11" s="1"/>
  <c r="M227" i="11"/>
  <c r="P227" i="11" s="1"/>
  <c r="M218" i="11"/>
  <c r="P218" i="11" s="1"/>
  <c r="M210" i="11"/>
  <c r="P210" i="11" s="1"/>
  <c r="P201" i="11"/>
  <c r="M193" i="11"/>
  <c r="P193" i="11" s="1"/>
  <c r="M176" i="11"/>
  <c r="P176" i="11" s="1"/>
  <c r="M159" i="11"/>
  <c r="P159" i="11" s="1"/>
  <c r="M142" i="11"/>
  <c r="P142" i="11" s="1"/>
  <c r="P125" i="11"/>
  <c r="M117" i="11"/>
  <c r="P117" i="11" s="1"/>
  <c r="M108" i="11"/>
  <c r="P108" i="11" s="1"/>
  <c r="M91" i="11"/>
  <c r="P91" i="11" s="1"/>
  <c r="M83" i="11"/>
  <c r="P83" i="11" s="1"/>
  <c r="P245" i="11"/>
  <c r="P207" i="11"/>
  <c r="P164" i="11"/>
  <c r="P217" i="11"/>
  <c r="P196" i="11"/>
  <c r="P188" i="11"/>
  <c r="P154" i="11"/>
  <c r="P132" i="11"/>
  <c r="P77" i="11"/>
  <c r="M61" i="11"/>
  <c r="P61" i="11" s="1"/>
  <c r="P60" i="11"/>
  <c r="P43" i="11"/>
  <c r="P47" i="11"/>
  <c r="M40" i="11"/>
  <c r="P40" i="11" s="1"/>
  <c r="P35" i="11"/>
  <c r="M28" i="11"/>
  <c r="P28" i="11" s="1"/>
  <c r="K28" i="11"/>
  <c r="P226" i="11"/>
  <c r="P179" i="11"/>
  <c r="P124" i="11"/>
  <c r="P90" i="11"/>
  <c r="P183" i="11"/>
  <c r="P149" i="11"/>
  <c r="P111" i="11"/>
  <c r="P94" i="11"/>
  <c r="P70" i="11"/>
  <c r="M49" i="11"/>
  <c r="P49" i="11" s="1"/>
  <c r="P234" i="11"/>
  <c r="P200" i="11"/>
  <c r="P171" i="11"/>
  <c r="P145" i="11"/>
  <c r="P15" i="8"/>
  <c r="P20" i="8"/>
  <c r="P19" i="6"/>
  <c r="P39" i="5"/>
  <c r="P31" i="5"/>
  <c r="P23" i="5"/>
  <c r="P15" i="5"/>
  <c r="P35" i="5"/>
  <c r="P34" i="11"/>
  <c r="P192" i="11"/>
  <c r="P82" i="11"/>
  <c r="P14" i="10"/>
  <c r="P15" i="9"/>
  <c r="P16" i="9"/>
  <c r="P136" i="11"/>
  <c r="P110" i="11"/>
  <c r="P38" i="9"/>
  <c r="K160" i="11"/>
  <c r="O160" i="11"/>
  <c r="P160" i="11" s="1"/>
  <c r="K228" i="11"/>
  <c r="O228" i="11"/>
  <c r="P228" i="11" s="1"/>
  <c r="K250" i="11"/>
  <c r="O250" i="11"/>
  <c r="P250" i="11" s="1"/>
  <c r="P25" i="4"/>
  <c r="P45" i="4"/>
  <c r="P135" i="11"/>
  <c r="P58" i="4"/>
  <c r="K140" i="11"/>
  <c r="O140" i="11"/>
  <c r="K211" i="11"/>
  <c r="O211" i="11"/>
  <c r="K194" i="11"/>
  <c r="O194" i="11"/>
  <c r="P194" i="11" s="1"/>
  <c r="O21" i="10"/>
  <c r="M21" i="10"/>
  <c r="M32" i="11"/>
  <c r="O32" i="11"/>
  <c r="O24" i="11"/>
  <c r="P24" i="11" s="1"/>
  <c r="P114" i="11"/>
  <c r="K126" i="11"/>
  <c r="O126" i="11"/>
  <c r="P126" i="11" s="1"/>
  <c r="K58" i="11"/>
  <c r="O58" i="11"/>
  <c r="P58" i="11" s="1"/>
  <c r="O24" i="4"/>
  <c r="P24" i="4" s="1"/>
  <c r="K24" i="4"/>
  <c r="K92" i="11"/>
  <c r="O92" i="11"/>
  <c r="P92" i="11" s="1"/>
  <c r="K25" i="11"/>
  <c r="O25" i="11"/>
  <c r="P25" i="11" s="1"/>
  <c r="O20" i="10"/>
  <c r="P20" i="10" s="1"/>
  <c r="K20" i="10"/>
  <c r="K50" i="11"/>
  <c r="O50" i="11"/>
  <c r="P50" i="11" s="1"/>
  <c r="O14" i="8"/>
  <c r="P14" i="8" s="1"/>
  <c r="M17" i="10"/>
  <c r="M26" i="10" s="1"/>
  <c r="F22" i="2" s="1"/>
  <c r="P27" i="8"/>
  <c r="M19" i="11"/>
  <c r="P19" i="7"/>
  <c r="O152" i="11"/>
  <c r="P152" i="11" s="1"/>
  <c r="K33" i="11"/>
  <c r="O33" i="11"/>
  <c r="P33" i="11" s="1"/>
  <c r="K54" i="11"/>
  <c r="O54" i="11"/>
  <c r="P54" i="11" s="1"/>
  <c r="K30" i="11"/>
  <c r="O30" i="11"/>
  <c r="P30" i="11" s="1"/>
  <c r="K181" i="11"/>
  <c r="O181" i="11"/>
  <c r="P181" i="11" s="1"/>
  <c r="K147" i="11"/>
  <c r="O147" i="11"/>
  <c r="P147" i="11" s="1"/>
  <c r="K109" i="11"/>
  <c r="O109" i="11"/>
  <c r="P109" i="11" s="1"/>
  <c r="K25" i="8"/>
  <c r="O25" i="8"/>
  <c r="P25" i="8" s="1"/>
  <c r="K17" i="8"/>
  <c r="O17" i="8"/>
  <c r="P17" i="8" s="1"/>
  <c r="P63" i="11"/>
  <c r="P27" i="11"/>
  <c r="P229" i="11"/>
  <c r="P182" i="11"/>
  <c r="P233" i="11"/>
  <c r="M74" i="11"/>
  <c r="O74" i="11"/>
  <c r="P102" i="11"/>
  <c r="P202" i="11"/>
  <c r="P18" i="11"/>
  <c r="P36" i="9"/>
  <c r="K236" i="11"/>
  <c r="O236" i="11"/>
  <c r="P236" i="11" s="1"/>
  <c r="K161" i="11"/>
  <c r="O161" i="11"/>
  <c r="P161" i="11" s="1"/>
  <c r="K122" i="11"/>
  <c r="O122" i="11"/>
  <c r="P122" i="11" s="1"/>
  <c r="K88" i="11"/>
  <c r="O88" i="11"/>
  <c r="P88" i="11" s="1"/>
  <c r="O16" i="6"/>
  <c r="P16" i="6" s="1"/>
  <c r="P99" i="11"/>
  <c r="P137" i="11"/>
  <c r="N20" i="6"/>
  <c r="G18" i="2" s="1"/>
  <c r="O118" i="11"/>
  <c r="P118" i="11" s="1"/>
  <c r="O96" i="11"/>
  <c r="P96" i="11" s="1"/>
  <c r="P216" i="11"/>
  <c r="K17" i="11"/>
  <c r="O17" i="11"/>
  <c r="P17" i="11" s="1"/>
  <c r="K29" i="9"/>
  <c r="O29" i="9"/>
  <c r="P29" i="9" s="1"/>
  <c r="K242" i="11"/>
  <c r="O242" i="11"/>
  <c r="P242" i="11" s="1"/>
  <c r="K84" i="11"/>
  <c r="O84" i="11"/>
  <c r="P84" i="11" s="1"/>
  <c r="K241" i="11"/>
  <c r="O241" i="11"/>
  <c r="P241" i="11" s="1"/>
  <c r="K29" i="11"/>
  <c r="O29" i="11"/>
  <c r="P29" i="11" s="1"/>
  <c r="P127" i="11"/>
  <c r="P72" i="11"/>
  <c r="P148" i="11"/>
  <c r="M65" i="11"/>
  <c r="O65" i="11"/>
  <c r="M36" i="11"/>
  <c r="O36" i="11"/>
  <c r="O53" i="11"/>
  <c r="M53" i="11"/>
  <c r="M78" i="11"/>
  <c r="O78" i="11"/>
  <c r="P93" i="11"/>
  <c r="O219" i="11"/>
  <c r="P219" i="11" s="1"/>
  <c r="O173" i="11"/>
  <c r="P173" i="11" s="1"/>
  <c r="K249" i="11"/>
  <c r="O249" i="11"/>
  <c r="P249" i="11" s="1"/>
  <c r="K130" i="11"/>
  <c r="O130" i="11"/>
  <c r="P130" i="11" s="1"/>
  <c r="K67" i="11"/>
  <c r="O67" i="11"/>
  <c r="P67" i="11" s="1"/>
  <c r="K37" i="11"/>
  <c r="O37" i="11"/>
  <c r="P37" i="11" s="1"/>
  <c r="O123" i="11"/>
  <c r="P123" i="11" s="1"/>
  <c r="K44" i="4"/>
  <c r="K72" i="4"/>
  <c r="O15" i="11"/>
  <c r="K15" i="11"/>
  <c r="K64" i="4"/>
  <c r="M15" i="11"/>
  <c r="L20" i="6"/>
  <c r="I18" i="2" s="1"/>
  <c r="P20" i="9"/>
  <c r="N253" i="11"/>
  <c r="G23" i="2" s="1"/>
  <c r="P17" i="9"/>
  <c r="K156" i="11"/>
  <c r="O156" i="11"/>
  <c r="P156" i="11" s="1"/>
  <c r="K144" i="11"/>
  <c r="O144" i="11"/>
  <c r="P144" i="11" s="1"/>
  <c r="K177" i="11"/>
  <c r="O177" i="11"/>
  <c r="P177" i="11" s="1"/>
  <c r="K79" i="11"/>
  <c r="O79" i="11"/>
  <c r="P79" i="11" s="1"/>
  <c r="K62" i="11"/>
  <c r="O62" i="11"/>
  <c r="P62" i="11" s="1"/>
  <c r="P16" i="10"/>
  <c r="O71" i="11"/>
  <c r="P71" i="11" s="1"/>
  <c r="O185" i="11"/>
  <c r="P185" i="11" s="1"/>
  <c r="O113" i="11"/>
  <c r="P113" i="11" s="1"/>
  <c r="O232" i="11"/>
  <c r="P232" i="11" s="1"/>
  <c r="P131" i="11"/>
  <c r="P25" i="9"/>
  <c r="P246" i="11"/>
  <c r="K215" i="11"/>
  <c r="O215" i="11"/>
  <c r="P215" i="11" s="1"/>
  <c r="K169" i="11"/>
  <c r="O169" i="11"/>
  <c r="P169" i="11" s="1"/>
  <c r="K75" i="11"/>
  <c r="O75" i="11"/>
  <c r="P75" i="11" s="1"/>
  <c r="K21" i="11"/>
  <c r="O21" i="11"/>
  <c r="P21" i="11" s="1"/>
  <c r="O139" i="11"/>
  <c r="P139" i="11" s="1"/>
  <c r="O89" i="11"/>
  <c r="P89" i="11" s="1"/>
  <c r="O101" i="11"/>
  <c r="P101" i="11" s="1"/>
  <c r="P15" i="10"/>
  <c r="O223" i="11"/>
  <c r="P223" i="11" s="1"/>
  <c r="K225" i="11"/>
  <c r="O225" i="11"/>
  <c r="P225" i="11" s="1"/>
  <c r="K178" i="11"/>
  <c r="O178" i="11"/>
  <c r="P178" i="11" s="1"/>
  <c r="O16" i="8"/>
  <c r="P16" i="8" s="1"/>
  <c r="K16" i="8"/>
  <c r="K31" i="9"/>
  <c r="O31" i="9"/>
  <c r="P31" i="9" s="1"/>
  <c r="P24" i="9"/>
  <c r="P32" i="9"/>
  <c r="P153" i="11"/>
  <c r="O35" i="9"/>
  <c r="P35" i="9" s="1"/>
  <c r="P19" i="9"/>
  <c r="P19" i="10"/>
  <c r="P165" i="11"/>
  <c r="P191" i="11"/>
  <c r="P80" i="11"/>
  <c r="P195" i="11"/>
  <c r="K34" i="5"/>
  <c r="K31" i="5"/>
  <c r="K45" i="4"/>
  <c r="K28" i="4"/>
  <c r="K183" i="11"/>
  <c r="K66" i="4"/>
  <c r="P19" i="8"/>
  <c r="K230" i="11"/>
  <c r="K197" i="11"/>
  <c r="K155" i="11"/>
  <c r="K26" i="4"/>
  <c r="K49" i="4"/>
  <c r="P198" i="11"/>
  <c r="P211" i="11"/>
  <c r="K179" i="11"/>
  <c r="K50" i="4"/>
  <c r="K95" i="11"/>
  <c r="K201" i="11"/>
  <c r="K132" i="11"/>
  <c r="K40" i="11"/>
  <c r="K107" i="11"/>
  <c r="K226" i="11"/>
  <c r="K90" i="11"/>
  <c r="P38" i="11"/>
  <c r="P187" i="11"/>
  <c r="P237" i="11"/>
  <c r="P170" i="11"/>
  <c r="K142" i="11"/>
  <c r="K121" i="11"/>
  <c r="K87" i="11"/>
  <c r="K176" i="11"/>
  <c r="K74" i="4"/>
  <c r="K58" i="4"/>
  <c r="K62" i="4"/>
  <c r="K61" i="4"/>
  <c r="K26" i="5"/>
  <c r="K23" i="5"/>
  <c r="P24" i="7"/>
  <c r="P18" i="6"/>
  <c r="N26" i="7"/>
  <c r="G19" i="2" s="1"/>
  <c r="L26" i="7"/>
  <c r="I19" i="2" s="1"/>
  <c r="N28" i="8"/>
  <c r="G20" i="2" s="1"/>
  <c r="P28" i="9"/>
  <c r="L39" i="9"/>
  <c r="I21" i="2" s="1"/>
  <c r="P17" i="7"/>
  <c r="P21" i="7"/>
  <c r="P190" i="11"/>
  <c r="K145" i="11"/>
  <c r="K129" i="11"/>
  <c r="K235" i="11"/>
  <c r="K209" i="11"/>
  <c r="K189" i="11"/>
  <c r="K137" i="11"/>
  <c r="K111" i="11"/>
  <c r="K83" i="11"/>
  <c r="K104" i="11"/>
  <c r="L26" i="10"/>
  <c r="I22" i="2" s="1"/>
  <c r="P14" i="9"/>
  <c r="P208" i="11"/>
  <c r="P22" i="11"/>
  <c r="P46" i="11"/>
  <c r="P174" i="11"/>
  <c r="P199" i="11"/>
  <c r="P55" i="11"/>
  <c r="P106" i="11"/>
  <c r="K248" i="11"/>
  <c r="K18" i="9"/>
  <c r="K217" i="11"/>
  <c r="K193" i="11"/>
  <c r="K171" i="11"/>
  <c r="K117" i="11"/>
  <c r="K214" i="11"/>
  <c r="K167" i="11"/>
  <c r="K124" i="11"/>
  <c r="K112" i="11"/>
  <c r="K251" i="11"/>
  <c r="K149" i="11"/>
  <c r="K99" i="11"/>
  <c r="K74" i="11"/>
  <c r="K32" i="11"/>
  <c r="K159" i="11"/>
  <c r="P212" i="11"/>
  <c r="K65" i="4"/>
  <c r="P17" i="6"/>
  <c r="O16" i="11"/>
  <c r="P16" i="11" s="1"/>
  <c r="K38" i="9"/>
  <c r="K41" i="11"/>
  <c r="K36" i="11"/>
  <c r="K44" i="11"/>
  <c r="K22" i="5"/>
  <c r="K19" i="5"/>
  <c r="K18" i="4"/>
  <c r="K70" i="4"/>
  <c r="K17" i="4"/>
  <c r="K34" i="4"/>
  <c r="K39" i="5"/>
  <c r="O60" i="4"/>
  <c r="P60" i="4" s="1"/>
  <c r="K60" i="4"/>
  <c r="K42" i="4"/>
  <c r="K33" i="4"/>
  <c r="K22" i="4"/>
  <c r="K46" i="4"/>
  <c r="K53" i="4"/>
  <c r="P41" i="11"/>
  <c r="O21" i="8"/>
  <c r="K243" i="11"/>
  <c r="K231" i="11"/>
  <c r="K210" i="11"/>
  <c r="K206" i="11"/>
  <c r="K184" i="11"/>
  <c r="K162" i="11"/>
  <c r="K150" i="11"/>
  <c r="K252" i="11"/>
  <c r="K247" i="11"/>
  <c r="K234" i="11"/>
  <c r="K218" i="11"/>
  <c r="K213" i="11"/>
  <c r="K204" i="11"/>
  <c r="K200" i="11"/>
  <c r="K196" i="11"/>
  <c r="K192" i="11"/>
  <c r="K188" i="11"/>
  <c r="K172" i="11"/>
  <c r="K166" i="11"/>
  <c r="K154" i="11"/>
  <c r="K138" i="11"/>
  <c r="K134" i="11"/>
  <c r="K128" i="11"/>
  <c r="K116" i="11"/>
  <c r="K100" i="11"/>
  <c r="K94" i="11"/>
  <c r="K82" i="11"/>
  <c r="K77" i="11"/>
  <c r="K70" i="11"/>
  <c r="K240" i="11"/>
  <c r="K222" i="11"/>
  <c r="K244" i="11"/>
  <c r="K227" i="11"/>
  <c r="K180" i="11"/>
  <c r="K163" i="11"/>
  <c r="K146" i="11"/>
  <c r="K125" i="11"/>
  <c r="K108" i="11"/>
  <c r="K91" i="11"/>
  <c r="K57" i="11"/>
  <c r="K49" i="11"/>
  <c r="K38" i="5"/>
  <c r="K35" i="5"/>
  <c r="K29" i="4"/>
  <c r="K38" i="4"/>
  <c r="K18" i="5"/>
  <c r="K15" i="5"/>
  <c r="K54" i="4"/>
  <c r="K37" i="4"/>
  <c r="K30" i="5"/>
  <c r="K27" i="5"/>
  <c r="N39" i="9"/>
  <c r="G21" i="2" s="1"/>
  <c r="P23" i="11"/>
  <c r="K34" i="9"/>
  <c r="K26" i="9"/>
  <c r="O73" i="4"/>
  <c r="P73" i="4" s="1"/>
  <c r="K73" i="4"/>
  <c r="K68" i="4"/>
  <c r="O68" i="4"/>
  <c r="P68" i="4" s="1"/>
  <c r="K52" i="4"/>
  <c r="O52" i="4"/>
  <c r="P52" i="4" s="1"/>
  <c r="K41" i="4"/>
  <c r="K30" i="4"/>
  <c r="K21" i="4"/>
  <c r="K25" i="4"/>
  <c r="O30" i="9"/>
  <c r="K30" i="9"/>
  <c r="O48" i="4"/>
  <c r="P48" i="4" s="1"/>
  <c r="K48" i="4"/>
  <c r="O40" i="4"/>
  <c r="K40" i="4"/>
  <c r="K69" i="4"/>
  <c r="P33" i="9"/>
  <c r="P21" i="9"/>
  <c r="K14" i="5"/>
  <c r="N26" i="10"/>
  <c r="G22" i="2" s="1"/>
  <c r="P37" i="9"/>
  <c r="L28" i="8"/>
  <c r="I20" i="2" s="1"/>
  <c r="P25" i="7"/>
  <c r="P203" i="11"/>
  <c r="P16" i="7"/>
  <c r="P25" i="10"/>
  <c r="P18" i="10"/>
  <c r="L253" i="11"/>
  <c r="I23" i="2" s="1"/>
  <c r="P20" i="7"/>
  <c r="P140" i="11"/>
  <c r="P220" i="11"/>
  <c r="P18" i="8"/>
  <c r="P22" i="8"/>
  <c r="P26" i="8"/>
  <c r="P14" i="11"/>
  <c r="M26" i="7"/>
  <c r="F19" i="2" s="1"/>
  <c r="P14" i="7"/>
  <c r="M39" i="9"/>
  <c r="F21" i="2" s="1"/>
  <c r="M20" i="6"/>
  <c r="F18" i="2" s="1"/>
  <c r="M42" i="5"/>
  <c r="F17" i="2" s="1"/>
  <c r="M28" i="8"/>
  <c r="F20" i="2" s="1"/>
  <c r="M76" i="4"/>
  <c r="F16" i="2" s="1"/>
  <c r="P21" i="10" l="1"/>
  <c r="K78" i="11"/>
  <c r="K21" i="10"/>
  <c r="K24" i="11"/>
  <c r="P32" i="11"/>
  <c r="K65" i="11"/>
  <c r="K53" i="11"/>
  <c r="K14" i="8"/>
  <c r="O17" i="10"/>
  <c r="P17" i="10" s="1"/>
  <c r="K17" i="10"/>
  <c r="O19" i="11"/>
  <c r="P19" i="11" s="1"/>
  <c r="K19" i="11"/>
  <c r="M253" i="11"/>
  <c r="F23" i="2" s="1"/>
  <c r="P74" i="11"/>
  <c r="P78" i="11"/>
  <c r="P36" i="11"/>
  <c r="P53" i="11"/>
  <c r="P65" i="11"/>
  <c r="P15" i="11"/>
  <c r="O26" i="7"/>
  <c r="H19" i="2" s="1"/>
  <c r="P40" i="4"/>
  <c r="P76" i="4" s="1"/>
  <c r="E16" i="2" s="1"/>
  <c r="A16" i="2" s="1"/>
  <c r="O76" i="4"/>
  <c r="H16" i="2" s="1"/>
  <c r="O26" i="10"/>
  <c r="H22" i="2" s="1"/>
  <c r="P30" i="9"/>
  <c r="O28" i="8"/>
  <c r="H20" i="2" s="1"/>
  <c r="P21" i="8"/>
  <c r="P28" i="8" s="1"/>
  <c r="N9" i="8" s="1"/>
  <c r="O20" i="6"/>
  <c r="H18" i="2" s="1"/>
  <c r="O42" i="5"/>
  <c r="H17" i="2" s="1"/>
  <c r="P42" i="5"/>
  <c r="E17" i="2" s="1"/>
  <c r="A17" i="2" s="1"/>
  <c r="P26" i="7"/>
  <c r="E19" i="2" s="1"/>
  <c r="A19" i="2" s="1"/>
  <c r="P20" i="6"/>
  <c r="N9" i="6" s="1"/>
  <c r="P26" i="10" l="1"/>
  <c r="E22" i="2" s="1"/>
  <c r="A22" i="2" s="1"/>
  <c r="D1" i="10" s="1"/>
  <c r="B16" i="2"/>
  <c r="D1" i="4"/>
  <c r="B17" i="2"/>
  <c r="D1" i="5"/>
  <c r="B19" i="2"/>
  <c r="D1" i="7"/>
  <c r="N9" i="4"/>
  <c r="O39" i="9"/>
  <c r="H21" i="2" s="1"/>
  <c r="O253" i="11"/>
  <c r="H23" i="2" s="1"/>
  <c r="P39" i="9"/>
  <c r="N9" i="9" s="1"/>
  <c r="E18" i="2"/>
  <c r="A18" i="2" s="1"/>
  <c r="N9" i="5"/>
  <c r="P253" i="11"/>
  <c r="E23" i="2" s="1"/>
  <c r="A23" i="2" s="1"/>
  <c r="N9" i="7"/>
  <c r="E20" i="2"/>
  <c r="A20" i="2" s="1"/>
  <c r="B22" i="2" l="1"/>
  <c r="N9" i="10"/>
  <c r="B18" i="2"/>
  <c r="D1" i="6"/>
  <c r="B20" i="2"/>
  <c r="D1" i="8"/>
  <c r="B23" i="2"/>
  <c r="D1" i="11"/>
  <c r="E21" i="2"/>
  <c r="A21" i="2" s="1"/>
  <c r="N9" i="11"/>
  <c r="B21" i="2" l="1"/>
  <c r="D1" i="9"/>
  <c r="H14" i="3"/>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M14" i="3"/>
  <c r="L14" i="3"/>
  <c r="O15" i="3" l="1"/>
  <c r="M16" i="3"/>
  <c r="P16" i="3" s="1"/>
  <c r="O16" i="3"/>
  <c r="M17" i="3"/>
  <c r="O17" i="3"/>
  <c r="O18" i="3"/>
  <c r="O19" i="3"/>
  <c r="M20" i="3"/>
  <c r="O20" i="3"/>
  <c r="M21" i="3"/>
  <c r="O21" i="3"/>
  <c r="O22" i="3"/>
  <c r="O23" i="3"/>
  <c r="M24" i="3"/>
  <c r="O24" i="3"/>
  <c r="M25" i="3"/>
  <c r="O25" i="3"/>
  <c r="O26" i="3"/>
  <c r="O14" i="3"/>
  <c r="P14" i="3" s="1"/>
  <c r="M18" i="3"/>
  <c r="M22" i="3"/>
  <c r="M26" i="3"/>
  <c r="L27" i="3"/>
  <c r="M15" i="3"/>
  <c r="M19" i="3"/>
  <c r="M23" i="3"/>
  <c r="N27" i="3"/>
  <c r="P26" i="3" l="1"/>
  <c r="P18" i="3"/>
  <c r="P21" i="3"/>
  <c r="P22" i="3"/>
  <c r="P25" i="3"/>
  <c r="P20" i="3"/>
  <c r="P17" i="3"/>
  <c r="K20" i="3"/>
  <c r="P24" i="3"/>
  <c r="K17" i="3"/>
  <c r="K25" i="3"/>
  <c r="P15" i="3"/>
  <c r="P23" i="3"/>
  <c r="P19" i="3"/>
  <c r="G15" i="2"/>
  <c r="K21" i="3"/>
  <c r="K16" i="3"/>
  <c r="K24" i="3"/>
  <c r="K23" i="3"/>
  <c r="K19" i="3"/>
  <c r="K15" i="3"/>
  <c r="K26" i="3"/>
  <c r="K22" i="3"/>
  <c r="K18" i="3"/>
  <c r="K14" i="3"/>
  <c r="I15" i="2"/>
  <c r="M27" i="3"/>
  <c r="P27" i="3" l="1"/>
  <c r="O27" i="3"/>
  <c r="F15" i="2"/>
  <c r="H15" i="2" l="1"/>
  <c r="N9" i="3"/>
  <c r="E15" i="2"/>
  <c r="A15" i="2" s="1"/>
  <c r="B15" i="2" l="1"/>
  <c r="D1" i="3"/>
  <c r="I24" i="2"/>
  <c r="H24" i="2"/>
  <c r="G24" i="2"/>
  <c r="F24" i="2"/>
  <c r="E24" i="2"/>
  <c r="E27" i="2" s="1"/>
  <c r="D11" i="2" l="1"/>
  <c r="E25" i="2"/>
  <c r="E26" i="2" s="1"/>
  <c r="E28" i="2" l="1"/>
  <c r="D10" i="2" l="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2E0E01C3-FB58-43BE-AB46-9692B915B0F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EEBAB0DC-380D-4AB2-8B71-E53F259BC062}">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CE894113-D8A2-4DF5-884F-6B6714054B73}">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F40915A2-04FB-4C17-9D18-DBD94EEFC74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30145459-9F14-4897-880A-8B7CA7CB836F}">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ACE65B1-FFD8-4DA2-B717-8F1E9C76343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74D905C-5425-414D-A72C-AFAF66E2F5E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ADEED920-9AD0-4180-BF9D-F1CBE25E4AB5}">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9314ADE6-860E-4D52-9A0A-5EE9BC835BE8}">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FFA137F-BD3E-4DAF-A883-C8679B084C1C}">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5682BDF9-6C5E-434B-93C7-4B4E58CC686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<sst xmlns="http://schemas.openxmlformats.org/spreadsheetml/2006/main" count="1246" uniqueCount="356">
  <si>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</si>
  <si>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</si>
  <si>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</si>
  <si>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</si>
  <si>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</si>
  <si>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</si>
  <si>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</si>
  <si>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</si>
  <si>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</si>
  <si>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</si>
  <si>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</si>
  <si>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</si>
  <si>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</si>
  <si>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</si>
  <si>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</si>
  <si>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</si>
  <si>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Tāme sastādīta 20__. gada __. _________</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</si>
  <si>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</si>
  <si>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</si>
  <si>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</si>
  <si>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</si>
  <si>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</si>
  <si>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</si>
  <si>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</si>
  <si>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</si>
  <si>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</si>
  <si>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</si>
  <si>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</si>
  <si>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</si>
  <si>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</si>
  <si>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</si>
  <si>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</si>
  <si>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</si>
  <si>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</si>
  <si>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</si>
  <si>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</si>
  <si>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</si>
  <si>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</si>
  <si>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</si>
  <si>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</si>
  <si>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</si>
  <si>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</si>
  <si>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</si>
  <si>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</si>
  <si>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</si>
  <si>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</si>
  <si>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</si>
  <si>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</si>
  <si>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</si>
  <si>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</si>
  <si>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</si>
  <si>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</si>
  <si>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</si>
  <si>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</si>
  <si>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</si>
  <si>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</si>
  <si>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Daudzdzīvokļu dzīvojamās ēkas atjaunošana energoefektivitātes paaugstināšanai</t>
  </si>
  <si>
    <t>Daudzdzīvokļu dzīvojamā ēka</t>
  </si>
  <si>
    <t>Celtnieku iela 16, Liepāja</t>
  </si>
  <si>
    <t>Finanšu rezerve</t>
  </si>
  <si>
    <t>Kopā ar finanšu rezervi</t>
  </si>
  <si>
    <t>Tāme sastādīta  20__. gada tirgus cenās, pamatojoties uz DOP daļas rasējumiem</t>
  </si>
  <si>
    <t>Būvlaukuma sagatavošana</t>
  </si>
  <si>
    <t>tm</t>
  </si>
  <si>
    <t>Būvizkārtnes izgatavošana un uzstādīšana</t>
  </si>
  <si>
    <t>gab</t>
  </si>
  <si>
    <t>Brīdinājuma zīmju uzstādīšana</t>
  </si>
  <si>
    <t>kompl</t>
  </si>
  <si>
    <t>Strādnieku sadzīves vagoniņš 10,00 m2</t>
  </si>
  <si>
    <t>BIO tualete</t>
  </si>
  <si>
    <t>Būvlaukuma ugunsdzēsības komplekts (ugunsdzēsības stends, ugunsdzēsības aparāti)</t>
  </si>
  <si>
    <t>Būvgružu konteineri</t>
  </si>
  <si>
    <t>Sastatņu montāža, demontāža, noma</t>
  </si>
  <si>
    <t>m2</t>
  </si>
  <si>
    <t>Tīkls sastatnēm</t>
  </si>
  <si>
    <t xml:space="preserve">Gājēju tuneļa izbūve pie ieejas ēkā un uz trotuāriem pie ēkas austrumu un dienvidu fasādēm </t>
  </si>
  <si>
    <t>Elektrības pieslēgums ar skaitītāju uz būvniecības laiku</t>
  </si>
  <si>
    <t>Ūdens pieslēgums ar skaitītāju uz būvniecības laiku</t>
  </si>
  <si>
    <t>Būvlaukuma apgaismojuma prožektori</t>
  </si>
  <si>
    <t xml:space="preserve">Tiešās izmaksas kopā, t. sk. darba devēja sociālais nodoklis 24.09 % </t>
  </si>
  <si>
    <t>Tāme sastādīta  20__. gada tirgus cenās, pamatojoties uz AR daļas rasējumiem</t>
  </si>
  <si>
    <t>Fasāde</t>
  </si>
  <si>
    <t>DEMONTĀŽA</t>
  </si>
  <si>
    <t>Numura zīmes demontāža</t>
  </si>
  <si>
    <t>Karoga turētāja demontāža</t>
  </si>
  <si>
    <t>Betona lieveņu demontāža pie ieejām kāpņu telpās (1 gab.)</t>
  </si>
  <si>
    <t>m3</t>
  </si>
  <si>
    <t>Lietus ūdens tekņu demontāža</t>
  </si>
  <si>
    <t>Lietus ūdens noteku demontāža</t>
  </si>
  <si>
    <t>FASĀŽU SILTINĀŠANA (atbilstoši ETAG 004 prasībām)</t>
  </si>
  <si>
    <t>Pagraba stāvs</t>
  </si>
  <si>
    <t>Pamatu atrakšana pa visu ēkas perimetru hidroizolācijas un siltuma izolācijas izveidošanai (nogāzes leņķis ne stāvāks par 60 grādiem)</t>
  </si>
  <si>
    <t>Pamatu un cokola attīrīšana no bojātā un atslāņotā apmetuma daļām un augsnes paliekām</t>
  </si>
  <si>
    <t>Pamatu bloku mūra remonts (mūra izšuvošana, plaisu aizdarīšana ar speciālu šim nolūkam paredzētu remontjavu, pamatu virsmas izlīdzināšana)</t>
  </si>
  <si>
    <t>Vertikālās hidroizolācijas izveidošana pa visu ēkas pagraba ārsienu parimetru visā pagraba ārsienu augstumā</t>
  </si>
  <si>
    <t>līmjava</t>
  </si>
  <si>
    <t>kg</t>
  </si>
  <si>
    <t>Atrakto pamatu aizbēršana (grunts blietējamā slāņa biezums 15-20 cm, blietējums veicams līdz blīvumam 0,98)</t>
  </si>
  <si>
    <t>Zemapmetuma stūra profilu montāža pagraba logu ailēm</t>
  </si>
  <si>
    <t>Zemapmetuma stūra profilu montāža cokola stūriem</t>
  </si>
  <si>
    <t>Zemapmetuma armējošā stiklašķiedras sieta iestrāde uz ēkas cokola siltinājuma virszemes daļas, gruntēšana, apmešana ar minerālo apmetumu (gluds), krāsošana ar fasādes krāsu uz silikona bāzes (tajā skaitā logu aiļu biezumi)</t>
  </si>
  <si>
    <t>stiklašķiedras siets</t>
  </si>
  <si>
    <t xml:space="preserve">grunts </t>
  </si>
  <si>
    <t>l</t>
  </si>
  <si>
    <t>minerālapmetums</t>
  </si>
  <si>
    <t>krāsa</t>
  </si>
  <si>
    <t>Dzīvojamie stāvi</t>
  </si>
  <si>
    <t>Bojātās aiļu pārsedzes pastiprināšana ar L100x100x8, L=1950 mm, 26.33 kg</t>
  </si>
  <si>
    <t xml:space="preserve">dībeļi </t>
  </si>
  <si>
    <t>gab.</t>
  </si>
  <si>
    <t>Zemapmetuma stūra profilu montāža logu un durvju ailēm</t>
  </si>
  <si>
    <t>Zemapmetuma stūra profilu montāža ēkas stūros</t>
  </si>
  <si>
    <t>Zemapmetuma armējošā stiklašķidras sieta iestrāde uz ēkas fasāžu siltinājuma, gruntēšana, apmešana ar minerālo strukturējamo apmetumu, krāsošana ar fasādes krāsu uz silikona bāzes (tajā skaitā logu ailu biezumi)</t>
  </si>
  <si>
    <t>dekoratīvais apmetums (graudu lielums 2,50 mm)</t>
  </si>
  <si>
    <t>FASĀŽU DETAĻAS, ELEMENTI</t>
  </si>
  <si>
    <t>Demontētās numura zīmes uzstādīšana</t>
  </si>
  <si>
    <t>Karoga turētāja uzstādīšana</t>
  </si>
  <si>
    <t>IEEJAS MEZGLI, LIEVEŅI</t>
  </si>
  <si>
    <t xml:space="preserve">Ieejas lieveņu izbūve pēc pamatu siltināšanas pie ieejām kāpņu telpās </t>
  </si>
  <si>
    <t>blietētu šķembu sagatavojuma kārtas izveidošana pamatiem 150 mm biezumā</t>
  </si>
  <si>
    <t>pabetonējums B7.5 50 mm biezumā</t>
  </si>
  <si>
    <t>armējuma siets 5BpI-100 lieveņa armēšanai</t>
  </si>
  <si>
    <t>saliekamie betona pakāpieni L=1800 mm</t>
  </si>
  <si>
    <t>saliekamie betona pakāpieni L=600 mm</t>
  </si>
  <si>
    <t>Ieejas nojumes atjaunošana</t>
  </si>
  <si>
    <t>Ieejas nojumes konstrukcijas attīrīšana no bojātā un atslāņotā betona, atsegtās armatūras attīrīšana no rūsas, apstrāde ar pretkorozijas sastāvu</t>
  </si>
  <si>
    <t>Nojumes konstrukcijas remonts ar speciālu šim nolūkam paredzētu remontjavu</t>
  </si>
  <si>
    <t>Zemapmetuma armējošā stiklašķiedras sieta uzstrādāšana uz nojumes apakšējās plaknes un sāna malām, gruntēšana, apmešana ar minerālo apmetumu, krāsošana</t>
  </si>
  <si>
    <t xml:space="preserve">Rūpnieciski krāsota skārda jumta seguma izveidošana nojumei, tajā skaitā nojumju malu skārda apdare ar lāseni </t>
  </si>
  <si>
    <t>Rūpnieciski krāsota skārda montāža pie ēkas fasādes virs jumtiņiem (fasādes daļas pasargāšanai no samitrināšanas</t>
  </si>
  <si>
    <t>Rūpnieciski krāsota skārda lietus ūdens teknes izgatavošana un montāža gar nojumes priekšējo malu</t>
  </si>
  <si>
    <t>1.1.</t>
  </si>
  <si>
    <t>1.2.</t>
  </si>
  <si>
    <t>1.3.</t>
  </si>
  <si>
    <t>1.4.</t>
  </si>
  <si>
    <t>1.5.</t>
  </si>
  <si>
    <t>2.1.</t>
  </si>
  <si>
    <t>2.1.1.</t>
  </si>
  <si>
    <t>2.1.2.</t>
  </si>
  <si>
    <t>2.1.3.</t>
  </si>
  <si>
    <t>2.1.4.</t>
  </si>
  <si>
    <t>2.1.5.</t>
  </si>
  <si>
    <t>2.1.6.</t>
  </si>
  <si>
    <t>2.1.7.</t>
  </si>
  <si>
    <t>2.1.8.</t>
  </si>
  <si>
    <t>2.1.9.</t>
  </si>
  <si>
    <t>2.1.10.</t>
  </si>
  <si>
    <t>2.2.</t>
  </si>
  <si>
    <t>2.2.1.</t>
  </si>
  <si>
    <t>2.2.2.</t>
  </si>
  <si>
    <t>2.2.3.</t>
  </si>
  <si>
    <t>2.2.4.</t>
  </si>
  <si>
    <t>2.2.5.</t>
  </si>
  <si>
    <t>2.2.6.</t>
  </si>
  <si>
    <t>3.1.</t>
  </si>
  <si>
    <t>3.2.</t>
  </si>
  <si>
    <t>3.3.</t>
  </si>
  <si>
    <t>4.1.</t>
  </si>
  <si>
    <t>4.2.</t>
  </si>
  <si>
    <t>4.2.1.</t>
  </si>
  <si>
    <t>4.2.2.</t>
  </si>
  <si>
    <t>4.2.3.</t>
  </si>
  <si>
    <t>4.2.4.</t>
  </si>
  <si>
    <t>Logi, durvis, restes</t>
  </si>
  <si>
    <t>Pagraba logu un restu demontāža</t>
  </si>
  <si>
    <t>Kāpņu telpas vējtvera durvju demontāža 1080 x 2080 (h)</t>
  </si>
  <si>
    <t>Bēniņu lūkas demontāža</t>
  </si>
  <si>
    <t>Dzīvokļu veco koka logu demontāža</t>
  </si>
  <si>
    <t>Skārda palodžu demontāža 1. - 3. stāva dzīvokļu logiem un kāpņu telpu logiem (neatbilst fasāžu siltinājuma biezumam)</t>
  </si>
  <si>
    <t>t.m.</t>
  </si>
  <si>
    <t>LOGI, PALODZES</t>
  </si>
  <si>
    <t>Nevajadzīgo logu ailu aizmūrēšana ar ķieģeļiem vai vieglbetona blokiem</t>
  </si>
  <si>
    <t>Pagraba logu ailu daļēja aizmūrēšana (apakšējā daļa) ar ķieģeļiem vai vieglbetona blokiem, samazinot to augstumu. Ailes projektētais augstums 380 mm.</t>
  </si>
  <si>
    <t>Logu LG-4 izgatavošana un montāža. Ailes izmērs 800x380(h) mm, kārbas izmērs 770x350(h) mm. PVC rāmis, krāsa RAL6005. Dubultā stikla pakete ar 90% argona pildījumu, stikla pakete ar "termix" līsti. Konstrukcijas siltumcaurlaidība U≤ 1,30 W/m2K. Vērtne verama, atgāžama, ventilācija atgāšanas pozicijā ar rokturi 45° leņķī. Tvaika izolējoša lenta pa loga iekšējo perimetru.</t>
  </si>
  <si>
    <t>Rūpnieciski krāsota skārda palodžu montāža pagraba stāva logiem (platums 230 mm), krāsa RR11</t>
  </si>
  <si>
    <t>Logu LG-1 izgatavošana un montāža. Ailes izmērs 680x1360(h) mm, kārbas izmērs 650x1340(h) mm. PVC rāmis, krāsa balta. Dubultā stikla pakete ar 90% argona pildījumu, stikla pakete ar "termix" līsti. Konstrukcijas siltumcaurlaidība U≤ 1,30 W/m2K. Vērtne verama, atgāžama, ventilācija atgāšanas pozicijā ar rokturi 45° leņķī. Tvaika izolējoša lenta pa loga iekšējo perimetru.</t>
  </si>
  <si>
    <t>Logu LG-2 izgatavošana un montāža. Ailes izmērs 1470x1360(h) mm, kārbas izmērs 1440x1340(h) mm. PVC rāmis, krāsa balta. Dubultā stikla pakete ar 90% argona pildījumu, stikla pakete ar "termix" līsti. Konstrukcijas siltumcaurlaidība U≤ 1,30 W/m2K. Vērtne verama, atgāžama, ventilācija atgāšanas pozicijā ar rokturi 45° leņķī. Tvaika izolējoša lenta pa loga iekšējo perimetru.</t>
  </si>
  <si>
    <t>Logu LG-3 izgatavošana un montāža. Ailes izmērs 2070x1360(h) mm, kārbas izmērs 2040x1340(h) mm. PVC rāmis, krāsa balta. Dubultā stikla pakete ar 90% argona pildījumu, stikla pakete ar "termix" līsti. Konstrukcijas siltumcaurlaidība U≤ 1,30 W/m2K. Vērtne verama, atgāžama, ventilācija atgāšanas pozicijā ar rokturi 45° leņķī. Tvaika izolējoša lenta pa loga iekšējo perimetru.</t>
  </si>
  <si>
    <t xml:space="preserve">Izgatavot un uzstādīt baltas lamināta palodzes nomaināmajiem logiem, platums 400 mm (precizēt pēc logu iebūves). Palodzes ar 50 mm pārkari sienas plaknei un 50 mm garākas par loga aili uz kartu pusi. Palodžu PVC gala nosegi. </t>
  </si>
  <si>
    <t>Iekšējo ailu apdare pēc jauno logu montāžas (špaktelēšana, slīpēšana, krāsošana)</t>
  </si>
  <si>
    <t>Rūpnieciski krāsota skārda palodžu montāža dzīvokļu un kāpņu telpas logiem (platums 350 mm), palodžu krāsa RR11</t>
  </si>
  <si>
    <t xml:space="preserve">Hiroizolējošas lentas iestrāde pa logu ārējo perimetru. </t>
  </si>
  <si>
    <t>Bēniņi</t>
  </si>
  <si>
    <t>Manuāli regulējamu restu montāža bēniņiem 580x1000(h) mm fasādes krāsā</t>
  </si>
  <si>
    <t>Hidroizolējošas lentas iestrāde pa bēniņu restu ārējo perimetru</t>
  </si>
  <si>
    <t>Rūpnieciski krāsota skārda palodžu montāža bēniņu restēm (platums 330 mm)</t>
  </si>
  <si>
    <t>Siltinātas, ugunsdrošas bēniņu lūkas 800x800 mm montāža no kāpņu telpas uz bēniņiem U&lt;1.300 W/(m2K), slēdzama, ar nolaižamām kāpnēm</t>
  </si>
  <si>
    <t>DURVIS</t>
  </si>
  <si>
    <t>Durvju D-1L izgatavošana un montāža (vējtvera durvis). Ailes izmērs 1000x2200(h) mm, kārbas izmērs 980x2180(h) mm. Koka durvis ar stikla paketes logu, krāsa RAL 6005. Konstrukcijas siltumcaurlaidība U≤ 1,300 W/m2K. Labā vērtne, veramas uz āru, pašaizvēršanās mehānisms, vērtnes atdure.</t>
  </si>
  <si>
    <t>Ailu apdare pēc jauno durvju montāžas (špektelēšana, slīpēšana, krāsošana)</t>
  </si>
  <si>
    <t>1.6.</t>
  </si>
  <si>
    <t>2.3.</t>
  </si>
  <si>
    <t>2.4.</t>
  </si>
  <si>
    <t>2.4.1.</t>
  </si>
  <si>
    <t>2.4.2.</t>
  </si>
  <si>
    <t>2.4.3.</t>
  </si>
  <si>
    <t>2.4.4.</t>
  </si>
  <si>
    <t>Kāpņu telpas</t>
  </si>
  <si>
    <t>KĀPŅU TELPAS</t>
  </si>
  <si>
    <t>Kāpņu laukumu un pakāpienu remonts</t>
  </si>
  <si>
    <t>kāpņu laukumu un kāpņu laidu attīrīšana no bojātā un atslāņotā betona daļām</t>
  </si>
  <si>
    <t>kāpņu laukumu un pakāpienu remonts ar šim nolūkam paredzētu remontjavu (apjomu precizēt pēc kāpnu attīrīšanas)</t>
  </si>
  <si>
    <t>kāpņu laukumu un pakāpienu krāsošana ar epoksīda krāsu</t>
  </si>
  <si>
    <t>Epoksīda krāsojuma grīdlīstes izveidošana kāpņu telpas sienām</t>
  </si>
  <si>
    <t>Pagrabs, bēniņi</t>
  </si>
  <si>
    <t>Šķūnīšu koka starpsienu daļu demontāža (augšējo galu nozāģēšana nodrošinot starpsienu stabilitāti) pagraba grestu siltināšanas izbūves nodrošināšanai</t>
  </si>
  <si>
    <t>kompl.</t>
  </si>
  <si>
    <t>PAGRABS</t>
  </si>
  <si>
    <t>Siltuma izolācijas izbūve</t>
  </si>
  <si>
    <t>BĒNIŅI</t>
  </si>
  <si>
    <t>Apkalpošanas laipas izbūve bēniņos</t>
  </si>
  <si>
    <t>brusas 50X220 mm</t>
  </si>
  <si>
    <t>dēļu klājs t=25 mm</t>
  </si>
  <si>
    <t>naglas, stiprinājumi</t>
  </si>
  <si>
    <t>Labiekārtošana</t>
  </si>
  <si>
    <t>Tāme sastādīta  20__. gada tirgus cenās, pamatojoties uz ĢP daļas rasējumiem</t>
  </si>
  <si>
    <t xml:space="preserve">Ietves betona bruģakmens seguma daļas demontāža pamatu hidroizolācijas un siltuma izolācijas izbūves nodrošināšanai </t>
  </si>
  <si>
    <t xml:space="preserve">Asfaltbetona seguma daļas demontāža pamatu hidroizolācijas un siltuma izolācijas izbūves nodrošināšanai </t>
  </si>
  <si>
    <t xml:space="preserve">Melnzemes kārtas noņemšana pamatu hidroizolācijas un siltuma izolācijas izbūves nodrošināšanai </t>
  </si>
  <si>
    <t>LABIEKĀRTOŠANAS DARBI</t>
  </si>
  <si>
    <t>Betona lietus ūdens novadjoslas 700mm platumā izbūve gar ēkas rietumu fasādi</t>
  </si>
  <si>
    <t>šķembas 50 mm biezumā</t>
  </si>
  <si>
    <t>veidnis plāksnes malai</t>
  </si>
  <si>
    <t>betons C30/37 XC2 XF3</t>
  </si>
  <si>
    <t>Zāliena atjaunošana pa ēkas perimetru pēc pamatu siltinājuma izbūves (platumu precizēt pēc būvdarbu pabegšanas, atkarībā no sabojātā zāliena apjoma)</t>
  </si>
  <si>
    <t>melnzemes uzbēršana 150mm biezumā</t>
  </si>
  <si>
    <t>zāliena sēšana</t>
  </si>
  <si>
    <t>Ietves betona bruģakmens seguma atjaunošana pēc pamatu siltinājuma izbūves (apjoms precizējams pēc būvdarbu pabeigšanas, atkarībā no sabojātā seguma apjoma). Pamatne un bruģa raksts analogs esošajai ietves konstrukcijai.</t>
  </si>
  <si>
    <t>Asfaltbetona seguma atjaunošana pēc pamatu hidroizolācijas un siltuma izolācijas izbūves (apjoms precizējams pēc būvdarbu pabeigšanas, atkarībā no sabojātā seguma apjoma). Pamatne un asfaltbetona seguma kārtas biezums analogs esošajam asfaltbetona segumam.</t>
  </si>
  <si>
    <t>Zibensaizsardzība</t>
  </si>
  <si>
    <t>Tāme sastādīta  20__. gada tirgus cenās, pamatojoties uz ELT daļas rasējumiem</t>
  </si>
  <si>
    <t>m</t>
  </si>
  <si>
    <t>Zibens uztvērēja stiprinājuma komplekts (ind. Izg.) ar atsaitēm</t>
  </si>
  <si>
    <t>Plastmasas aizsargkārba savienotājklemmei</t>
  </si>
  <si>
    <t>Caurule DVK-16 cietā</t>
  </si>
  <si>
    <t>Pārsprieguma aizsardzība B+C</t>
  </si>
  <si>
    <t>Tranšejas rakšana un aizbēršana</t>
  </si>
  <si>
    <t>Signāllente</t>
  </si>
  <si>
    <t>Pacēlājs</t>
  </si>
  <si>
    <t>Palīgmateriāli</t>
  </si>
  <si>
    <t>Mērījumi</t>
  </si>
  <si>
    <t>Dokumentācijas noformēšana</t>
  </si>
  <si>
    <t>st</t>
  </si>
  <si>
    <t xml:space="preserve">1. </t>
  </si>
  <si>
    <t>2.</t>
  </si>
  <si>
    <t>Ūdensapgāde un kanalizācija</t>
  </si>
  <si>
    <t>Tāme sastādīta  20__. gada tirgus cenās, pamatojoties uz ŪK daļas rasējumiem</t>
  </si>
  <si>
    <t>Iekšējā kanalizācija K1</t>
  </si>
  <si>
    <t>Esošās kanalizācijas demontāža un utilizācija</t>
  </si>
  <si>
    <t>Kanalizācijas caurule D 110 mm</t>
  </si>
  <si>
    <t>Revīzija D 110 mm</t>
  </si>
  <si>
    <t>Cauruļvadu stiprinājumi</t>
  </si>
  <si>
    <t>Pieslēgums esošai kanalizācijai ēkas, pagrabā</t>
  </si>
  <si>
    <t>vieta</t>
  </si>
  <si>
    <t>Pieslēgums esošai kanalizācijas akai sētā (pieslēguma vietu un dziļumu precizēt izbūves gaitā</t>
  </si>
  <si>
    <t>Būvdarbi</t>
  </si>
  <si>
    <t>Sētas asfalta seguma atjaunošana</t>
  </si>
  <si>
    <t>Apkure</t>
  </si>
  <si>
    <t>Esošās apkures sistēmas demontāža ~ 100 m</t>
  </si>
  <si>
    <t>objekts</t>
  </si>
  <si>
    <t>Pieslēgums esošam siltummezglam</t>
  </si>
  <si>
    <t xml:space="preserve">Heliroma PPR caurule ar armējumu d 40 x 5,5 mm (SDR 7,4 PN 16) </t>
  </si>
  <si>
    <t xml:space="preserve">m </t>
  </si>
  <si>
    <t>Heliroma PPR caurule ar armējumu d 32x4,4 mm (SDR 7,4 PN 16)</t>
  </si>
  <si>
    <t>Heliroma PPR caurule ar armējumu d 20x2,8 mm (SDR 7,4 PN 16)</t>
  </si>
  <si>
    <t>Izolācija D 40; b = 50 mm; λ≤0,038W/(mK)</t>
  </si>
  <si>
    <t>Izolācija D 32; b = 50 mm; λ≤0,038W/(mK)</t>
  </si>
  <si>
    <t>Izolācija D 20; b = 50 mm; λ≤0,038W/(mK)</t>
  </si>
  <si>
    <t>T - gab. D 40 mm</t>
  </si>
  <si>
    <t>T - gab. D 40/32 mm</t>
  </si>
  <si>
    <t>T - gab. D 32 mm</t>
  </si>
  <si>
    <t>T - gab. D 32/20 mm</t>
  </si>
  <si>
    <t>Pāreja D 40 - 32 mm</t>
  </si>
  <si>
    <t>Pāreja D 32 - 20 mm</t>
  </si>
  <si>
    <t>Līkums D 40 mm</t>
  </si>
  <si>
    <t>Līkums D 32 mm</t>
  </si>
  <si>
    <t>Līkums D 20 mm</t>
  </si>
  <si>
    <t>Caurumu izveidošana un aizdarināšana starpstāvu pārsegumos un sienās</t>
  </si>
  <si>
    <t>Manometrs 0 - 6 bar ar noslēgkrānu</t>
  </si>
  <si>
    <t>Sieta filtrs DN 15</t>
  </si>
  <si>
    <t>Lodveida ventīls DN 32 mm</t>
  </si>
  <si>
    <t>Lodveida ventīls DN 15 mm</t>
  </si>
  <si>
    <t>Slēdzami metāla skapji siltuma skaitītājiem</t>
  </si>
  <si>
    <t>Pāreja 16 x 1/2" Heliroma</t>
  </si>
  <si>
    <t>Esošo dabīgās vēdināšanas kanālu tīrīšana, un remonts. Plūsmas mērījumi. Aizgruvumu likvidēšana (orientējoši 30%)</t>
  </si>
  <si>
    <t>Apkure Dz.Nr.1</t>
  </si>
  <si>
    <t>Pāreja 15 x 1/2" x 90o</t>
  </si>
  <si>
    <t>CU apkures caurule D 18 mm</t>
  </si>
  <si>
    <t>CU apkures caurule D 15 mm</t>
  </si>
  <si>
    <t>Savienojuma veidgabali</t>
  </si>
  <si>
    <t>T - gab. D 18/15 mm</t>
  </si>
  <si>
    <t>T - gab. D 15 mm</t>
  </si>
  <si>
    <t>Pāreja D 18 - 15 mm</t>
  </si>
  <si>
    <t>Līkums D 18 mm</t>
  </si>
  <si>
    <t>Līkums D 15 mm</t>
  </si>
  <si>
    <t>Apkure Dz.Nr.2</t>
  </si>
  <si>
    <t>Apkure Dz.Nr.3</t>
  </si>
  <si>
    <t>Apkure Dz.Nr.4</t>
  </si>
  <si>
    <t>Apkure Dz.Nr.5</t>
  </si>
  <si>
    <t>Apkure Dz.Nr.6</t>
  </si>
  <si>
    <t>Apkure Dz.Nr.7</t>
  </si>
  <si>
    <t>Apkure Dz.Nr.8</t>
  </si>
  <si>
    <t>Apkure Dz.Nr.9</t>
  </si>
  <si>
    <t>Apkure Dz.Nr.10</t>
  </si>
  <si>
    <t>Apkure Dz.Nr.11</t>
  </si>
  <si>
    <t>Apkure Dz.Nr.12</t>
  </si>
  <si>
    <t>Tāme sastādīta  20__. gada tirgus cenās, pamatojoties uz AVK daļas rasējumiem</t>
  </si>
  <si>
    <t>Būvlaukuma nožogošana ar pagaidu nožogojumu ar vārtiem uz mobīlām pēdām</t>
  </si>
  <si>
    <t>Ēkas cokola siltināšana ar putupolistirolu λ≤0.037 W/(mK), biezums 50 mm</t>
  </si>
  <si>
    <t>Fasāžu siltināšana ar cietajām akmens vates plātnēm 150 mm biezumā, λ≤0.037 W/(mK)</t>
  </si>
  <si>
    <t>Logu un durvju aiļu siltināšana ar cietajām akmens vates plātnēm 30 mm biezumā (tajā skaitā logu ailes zem palodzēm), λ≤0.037 W/(mK)</t>
  </si>
  <si>
    <t>Ventilācijas difuzoru ar termostatu D140 mm montāža ēkas ārsienās dzīvokļu ventilēšanas nodrošināšanai</t>
  </si>
  <si>
    <t>Pagraba griestu siltināšana ar lamelēm 100 mm biezumā, λD≤ 0.038 W/(mK)</t>
  </si>
  <si>
    <t>siltuma izolācijas lameles 100 mm biezumā, λD≤ 0,038 W/(mK)</t>
  </si>
  <si>
    <t>Zemējuma lente 30x3,5 mm, cinkots tērauds, 62 m/rullis</t>
  </si>
  <si>
    <t>Zemējuma stienis D20 mm 1,5 m ar šlicēm A-tips, tērauda</t>
  </si>
  <si>
    <t>Aktīvais zibens uztvērējs PDC 3.1</t>
  </si>
  <si>
    <t>Zibens uztvērēja masts 114041</t>
  </si>
  <si>
    <t>Pieslēgspaile pie zemējuma stieņa</t>
  </si>
  <si>
    <t>Vario atdalītājklemme lenta / lenta</t>
  </si>
  <si>
    <t>Vario atdalītājklemme stieple / lenta</t>
  </si>
  <si>
    <t>Savienotājklemme</t>
  </si>
  <si>
    <t>Zemējuma stieple D10 mm, tērauda 84 m/rullis</t>
  </si>
  <si>
    <t>Pretkorozijas lenta 50 mm 10 m/rullis</t>
  </si>
  <si>
    <t>Sienas stiprinājumi stieplei</t>
  </si>
  <si>
    <t>Vario atdalītājklemme stieple / stieple</t>
  </si>
  <si>
    <t>Zibens uztvērēja stieple D8 mm, alumīnija 148 m/rullis</t>
  </si>
  <si>
    <t>Stieples turētājs pie jumta</t>
  </si>
  <si>
    <t>Stieples un turētājstieņa savienojums</t>
  </si>
  <si>
    <t>Automātiskie balansējošī vārsti DN 15 mm</t>
  </si>
  <si>
    <t>Siltuma skaitītāji DN 15 mm; Qnom = 0,6 m3/h, saskaņot ar pasūtītāju</t>
  </si>
  <si>
    <t>Apkures radiators HM CLASSIC VK 22x600x500 vai ekvivalents</t>
  </si>
  <si>
    <t>Termoregulators ar termostatisko sensoru</t>
  </si>
  <si>
    <t>Termo galva</t>
  </si>
  <si>
    <t>Atgaitas regulējošais vārsts</t>
  </si>
  <si>
    <t>Apkures radiators HM CLASSIC VK 21x500x500 vai ekvivalents</t>
  </si>
  <si>
    <t>Apkures radiators HM CLASSIC VK 20x500x700 vai ekvivalents</t>
  </si>
  <si>
    <t>Apkures radiators HM CLASSIC VK 20x500x900 vai ekvivalents</t>
  </si>
  <si>
    <t>Apkures radiators HM CLASSIC VK 20x500x1000 vai ekvivalents</t>
  </si>
  <si>
    <t>Apkures radiators HM CLASSIC VK 20x500x500 vai ekvivalents</t>
  </si>
  <si>
    <t>Apkures radiators HM CLASSIC VK 20x500x800 vai ekvivalents</t>
  </si>
  <si>
    <t>Piezīme:</t>
  </si>
  <si>
    <t xml:space="preserve">
• Visiem būvmateriāliem jābūt marķētiem ar CE zīmi. </t>
  </si>
  <si>
    <t>• Siltināšanas un apmešanas darbi veicami saskaņā ar ETAG 004 „Eiropas tehniskā apstiprinājuma pamatnostādne ārējās siltumizolācijas sistēmām un apmetumam</t>
  </si>
  <si>
    <t xml:space="preserve">Kanālu atvēršana un kanālu aizdarrināšana dzīvokļos. </t>
  </si>
  <si>
    <t>Caurumu aizdarīšana starp stāviem ar ugunsdrošu materiālu</t>
  </si>
  <si>
    <t>Savienojumu veidgabali</t>
  </si>
  <si>
    <t>Esošais apkures radiators</t>
  </si>
  <si>
    <t>siiltuma izolācijas plātnes putupolistirola λ≤0.037 W/(mK), biezums 50 mm</t>
  </si>
  <si>
    <t>Pagraba logu aiļu siltināšana, tajā skaitā zem palodzēm ar siltuma izolācijas plātnēm putupolistirola λ≤0.037 (W/(mK), biezums 30 mm</t>
  </si>
  <si>
    <t>siiltuma izolācijas plātnes putupolistirola λ≤0.037 W/(mK), biezums 30 mm</t>
  </si>
  <si>
    <t>akmens vates plātnes biezums 150 mm, λ≤0.037 W/(mK)</t>
  </si>
  <si>
    <t>akmens vates plātnes biezums 30 mm, λ≤0.037 W/(mK)</t>
  </si>
  <si>
    <t>Sienu kosmētiskais remonts dzīvokļos (špaktelēšana, slīpēšana, krāsošana), ģipškartona apdare, baltā špaktele, virsmas sagatavojums, krāsojums</t>
  </si>
  <si>
    <t>Ievērībai!</t>
  </si>
  <si>
    <t>Pretendents ir tiesīgs izmantot tikai Pasūtītāja pievienoto būvizmaksu noteikšanas tāmes veidni.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</si>
</sst>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
    <numFmt numFmtId="166" formatCode="0.0%"/>
    <numFmt numFmtId="167" formatCode="_-* #,##0.00_-;\-* #,##0.00_-;_-* \-??_-;_-@_-"/>
  </numFmts>
  <fonts count="22"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sz val="11"/>
      <color theme="1"/>
      <name val="Calibri"/>
      <family val="2"/>
      <charset val="186"/>
      <scheme val="minor"/>
    </font>
    <font>
      <sz val="11"/>
      <color rgb="FF006100"/>
      <name val="Calibri"/>
      <family val="2"/>
      <charset val="186"/>
      <scheme val="minor"/>
    </font>
    <font>
      <sz val="10"/>
      <name val="Arial"/>
      <family val="2"/>
      <charset val="186"/>
    </font>
    <font>
      <sz val="11"/>
      <color indexed="17"/>
      <name val="Calibri"/>
      <family val="2"/>
      <charset val="186"/>
    </font>
    <font>
      <sz val="11"/>
      <color indexed="8"/>
      <name val="Calibri"/>
      <family val="2"/>
      <charset val="186"/>
    </font>
    <font>
      <sz val="11"/>
      <color indexed="8"/>
      <name val="Calibri"/>
      <family val="2"/>
      <charset val="1"/>
    </font>
    <font>
      <sz val="10"/>
      <name val="Arial"/>
      <family val="2"/>
      <charset val="1"/>
    </font>
    <font>
      <sz val="11"/>
      <color indexed="8"/>
      <name val="Calibri"/>
      <family val="2"/>
      <charset val="204"/>
    </font>
    <font>
      <i/>
      <sz val="8"/>
      <color indexed="23"/>
      <name val="Arial"/>
      <family val="2"/>
      <charset val="186"/>
    </font>
    <font>
      <sz val="10"/>
      <name val="Helv"/>
    </font>
    <font>
      <sz val="11"/>
      <color indexed="8"/>
      <name val="Calibri"/>
      <family val="2"/>
    </font>
    <font>
      <i/>
      <sz val="8"/>
      <color rgb="FF7F7F7F"/>
      <name val="Arial"/>
      <family val="2"/>
      <charset val="186"/>
    </font>
    <font>
      <i/>
      <sz val="8"/>
      <color rgb="FF808080"/>
      <name val="Arial"/>
      <family val="2"/>
      <charset val="186"/>
    </font>
    <font>
      <sz val="11"/>
      <color rgb="FF000000"/>
      <name val="Calibri"/>
      <family val="2"/>
      <charset val="204"/>
    </font>
  </fonts>
  <fills count="4">
    <fill>
      <patternFill patternType="none"/>
    </fill>
    <fill>
      <patternFill patternType="gray125"/>
    </fill>
    <fill>
      <patternFill patternType="solid">
        <fgColor rgb="FFC6EFCE"/>
      </patternFill>
    </fill>
    <fill>
      <patternFill patternType="solid">
        <fgColor indexed="42"/>
        <bgColor indexed="27"/>
      </patternFill>
    </fill>
  </fills>
  <borders count="47">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2">
    <xf numFmtId="0" fontId="0" fillId="0" borderId="0"/>
    <xf numFmtId="0" fontId="3" fillId="0" borderId="0"/>
    <xf numFmtId="0" fontId="3" fillId="0" borderId="0"/>
    <xf numFmtId="0" fontId="4" fillId="0" borderId="0"/>
    <xf numFmtId="0" fontId="3" fillId="0" borderId="0"/>
    <xf numFmtId="167" fontId="3" fillId="0" borderId="0" applyFill="0" applyBorder="0" applyAlignment="0" applyProtection="0"/>
    <xf numFmtId="0" fontId="16" fillId="0" borderId="0" applyNumberFormat="0" applyFill="0" applyBorder="0" applyAlignment="0" applyProtection="0"/>
    <xf numFmtId="0" fontId="11" fillId="3" borderId="0" applyBorder="0" applyProtection="0"/>
    <xf numFmtId="0" fontId="11" fillId="3" borderId="0" applyNumberFormat="0" applyBorder="0" applyAlignment="0" applyProtection="0"/>
    <xf numFmtId="0" fontId="9" fillId="2" borderId="0" applyNumberFormat="0" applyBorder="0" applyAlignment="0" applyProtection="0"/>
    <xf numFmtId="43" fontId="10" fillId="0" borderId="0" applyFill="0" applyBorder="0" applyAlignment="0" applyProtection="0"/>
    <xf numFmtId="0" fontId="12" fillId="0" borderId="0"/>
    <xf numFmtId="0" fontId="12" fillId="0" borderId="0"/>
    <xf numFmtId="0" fontId="8" fillId="0" borderId="0"/>
    <xf numFmtId="0" fontId="12" fillId="0" borderId="0"/>
    <xf numFmtId="0" fontId="12" fillId="0" borderId="0"/>
    <xf numFmtId="0" fontId="3" fillId="0" borderId="0"/>
    <xf numFmtId="0" fontId="3" fillId="0" borderId="0">
      <alignment textRotation="90"/>
    </xf>
    <xf numFmtId="0" fontId="3" fillId="0" borderId="0"/>
    <xf numFmtId="0" fontId="4" fillId="0" borderId="0"/>
    <xf numFmtId="0" fontId="13" fillId="0" borderId="0"/>
    <xf numFmtId="0" fontId="13" fillId="0" borderId="0"/>
    <xf numFmtId="0" fontId="18" fillId="0" borderId="0"/>
    <xf numFmtId="0" fontId="8" fillId="0" borderId="0"/>
    <xf numFmtId="0" fontId="3" fillId="0" borderId="0"/>
    <xf numFmtId="0" fontId="12" fillId="0" borderId="0"/>
    <xf numFmtId="0" fontId="12" fillId="0" borderId="0"/>
    <xf numFmtId="0" fontId="12" fillId="0" borderId="0"/>
    <xf numFmtId="0" fontId="14" fillId="0" borderId="0"/>
    <xf numFmtId="0" fontId="3" fillId="0" borderId="0"/>
    <xf numFmtId="0" fontId="15" fillId="0" borderId="0"/>
    <xf numFmtId="0" fontId="15" fillId="0" borderId="0"/>
    <xf numFmtId="0" fontId="21" fillId="0" borderId="0"/>
    <xf numFmtId="0" fontId="19" fillId="0" borderId="0" applyNumberFormat="0" applyFill="0" applyBorder="0" applyAlignment="0" applyProtection="0"/>
    <xf numFmtId="0" fontId="20" fillId="0" borderId="0" applyBorder="0" applyProtection="0"/>
    <xf numFmtId="9" fontId="10" fillId="0" borderId="0" applyFill="0" applyBorder="0" applyAlignment="0" applyProtection="0"/>
    <xf numFmtId="9" fontId="3" fillId="0" borderId="0" applyFill="0" applyBorder="0" applyAlignment="0" applyProtection="0"/>
    <xf numFmtId="0" fontId="14" fillId="0" borderId="0"/>
    <xf numFmtId="0" fontId="14" fillId="0" borderId="0"/>
    <xf numFmtId="0" fontId="17" fillId="0" borderId="0"/>
    <xf numFmtId="0" fontId="14" fillId="0" borderId="0"/>
    <xf numFmtId="0" fontId="17" fillId="0" borderId="0"/>
  </cellStyleXfs>
  <cellXfs count="181">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2" fillId="0" borderId="32" xfId="0" applyFont="1" applyBorder="1" applyAlignment="1">
      <alignment horizontal="right"/>
    </xf>
    <xf numFmtId="0" fontId="2" fillId="0" borderId="0" xfId="4" applyFont="1" applyAlignment="1">
      <alignment vertical="center"/>
    </xf>
    <xf numFmtId="0" fontId="2" fillId="0" borderId="0" xfId="29" applyFont="1" applyAlignment="1">
      <alignment vertical="center"/>
    </xf>
    <xf numFmtId="0" fontId="2" fillId="0" borderId="0" xfId="29" applyFont="1" applyAlignment="1">
      <alignment vertical="center"/>
    </xf>
    <xf numFmtId="0" fontId="2" fillId="0" borderId="0" xfId="29" applyFont="1" applyAlignment="1">
      <alignment vertical="center"/>
    </xf>
    <xf numFmtId="0" fontId="2" fillId="0" borderId="0" xfId="29" applyFont="1" applyAlignment="1">
      <alignment vertical="center"/>
    </xf>
    <xf numFmtId="0" fontId="2" fillId="0" borderId="0" xfId="16" applyFont="1" applyFill="1" applyAlignment="1">
      <alignment vertical="center"/>
    </xf>
    <xf numFmtId="0" fontId="2" fillId="0" borderId="0" xfId="29" applyFont="1" applyAlignment="1">
      <alignment vertical="center"/>
    </xf>
    <xf numFmtId="0" fontId="2" fillId="0" borderId="0" xfId="16" applyFont="1" applyFill="1" applyAlignment="1">
      <alignment vertical="center"/>
    </xf>
    <xf numFmtId="0" fontId="2" fillId="0" borderId="0" xfId="29" applyFont="1" applyAlignment="1">
      <alignment vertical="center"/>
    </xf>
    <xf numFmtId="0" fontId="2" fillId="0" borderId="0" xfId="16" applyFont="1" applyFill="1" applyAlignment="1">
      <alignment vertical="center"/>
    </xf>
    <xf numFmtId="0" fontId="2" fillId="0" borderId="0" xfId="29" applyFont="1" applyAlignment="1">
      <alignment vertical="center"/>
    </xf>
    <xf numFmtId="0" fontId="2" fillId="0" borderId="0" xfId="16" applyFont="1" applyFill="1" applyAlignment="1">
      <alignment vertical="center"/>
    </xf>
    <xf numFmtId="0" fontId="2" fillId="0" borderId="0" xfId="29" applyFont="1" applyAlignment="1">
      <alignment vertical="center"/>
    </xf>
    <xf numFmtId="0" fontId="2" fillId="0" borderId="0" xfId="16" applyFont="1" applyFill="1" applyAlignment="1">
      <alignment vertical="center"/>
    </xf>
    <xf numFmtId="0" fontId="2" fillId="0" borderId="0" xfId="0" applyFont="1"/>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0" xfId="0" applyFont="1" applyAlignment="1">
      <alignment horizontal="right" vertical="justify"/>
    </xf>
    <xf numFmtId="164" fontId="2" fillId="0" borderId="41" xfId="0" applyNumberFormat="1" applyFont="1" applyBorder="1" applyAlignment="1">
      <alignment horizontal="left"/>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1" fillId="0" borderId="39" xfId="0" applyNumberFormat="1" applyFont="1" applyBorder="1" applyAlignment="1">
      <alignment horizontal="center"/>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cellXfs>
  <cellStyles count="42">
    <cellStyle name="Comma 2" xfId="5" xr:uid="{68674CE8-91BE-464D-B227-E78FEE655DF2}"/>
    <cellStyle name="Excel Built-in Explanatory Text" xfId="6" xr:uid="{3D94629F-65E3-4FF9-98BB-C9D3988D6B17}"/>
    <cellStyle name="Explanatory Text 2" xfId="7" xr:uid="{C57B3E69-686B-427A-A550-4077373AB489}"/>
    <cellStyle name="Good 2" xfId="8" xr:uid="{735C1F42-3FD3-4D86-8C4E-D70A469C1F56}"/>
    <cellStyle name="Good 3" xfId="9" xr:uid="{3D12BD5F-8244-4C41-934E-CD503EAECF1C}"/>
    <cellStyle name="Komats 2" xfId="10" xr:uid="{4D0F15BA-B7C0-40F3-9936-8FBBA37D00FA}"/>
    <cellStyle name="Normal 10" xfId="11" xr:uid="{E62EAE36-D8C8-4D55-B699-C6C270D43D7D}"/>
    <cellStyle name="Normal 12" xfId="12" xr:uid="{D4A6A8C3-8D89-47AC-9433-DFFF954A2378}"/>
    <cellStyle name="Normal 12 2" xfId="13" xr:uid="{5BFCB66B-7057-417D-B3E2-DCA2AE27C05D}"/>
    <cellStyle name="Normal 13" xfId="14" xr:uid="{0726CFB7-2E3F-4B52-B5A8-18BE9A9FC55E}"/>
    <cellStyle name="Normal 2" xfId="2" xr:uid="{7728D04F-492C-44E8-B42B-2D52765FDA4E}"/>
    <cellStyle name="Normal 2 2" xfId="16" xr:uid="{FFCC8249-2532-4A04-BF64-F60D9EA66676}"/>
    <cellStyle name="Normal 2 3" xfId="17" xr:uid="{3949FD94-F9F0-4ACA-97E4-1C18BFEBE019}"/>
    <cellStyle name="Normal 2 4" xfId="15" xr:uid="{4741901B-A085-4765-8DAB-659AB0E1BFDA}"/>
    <cellStyle name="Normal 2_Tame AVK Uliha 56 07.05.2010." xfId="18" xr:uid="{E0B7E471-A67B-4CE4-9253-8DF28D5F3641}"/>
    <cellStyle name="Normal 3" xfId="19" xr:uid="{2A824D1C-574C-4032-86C6-B4D5FDC2E9EA}"/>
    <cellStyle name="Normal 4" xfId="20" xr:uid="{A0AA433D-F410-41F4-ADBF-D744AE49B468}"/>
    <cellStyle name="Normal 4 2" xfId="21" xr:uid="{23C0CD6C-BE42-460B-8F69-42674F244C50}"/>
    <cellStyle name="Normal 4 3" xfId="22" xr:uid="{A4E2D9E9-663D-4D09-9563-B37A0A3F9956}"/>
    <cellStyle name="Normal 5" xfId="23" xr:uid="{895A9401-7294-4D40-832A-FD65BB739EBD}"/>
    <cellStyle name="Normal 6" xfId="24" xr:uid="{4B77F36E-D274-4039-BB2D-6F9C85FD8144}"/>
    <cellStyle name="Normal 7" xfId="25" xr:uid="{4244FD1F-A8D5-47C7-920F-3951EE123B46}"/>
    <cellStyle name="Normal 8" xfId="26" xr:uid="{E73C4E90-E5E7-44FC-A95E-1730945EF004}"/>
    <cellStyle name="Normal 9" xfId="27" xr:uid="{39155F7D-FFF9-4388-8924-9483221685A2}"/>
    <cellStyle name="Normal_DA" xfId="28" xr:uid="{8597526B-846D-4FF5-B0DD-13BC128C5139}"/>
    <cellStyle name="Parasts" xfId="0" builtinId="0"/>
    <cellStyle name="Parasts 2" xfId="29" xr:uid="{4071373B-267B-4A8D-A119-5D6769A57590}"/>
    <cellStyle name="Parasts 3" xfId="30" xr:uid="{8CCDDE61-E96E-441F-A8CD-C15311828B83}"/>
    <cellStyle name="Parasts 3 2" xfId="31" xr:uid="{B6E7E95B-C076-4C9B-BB1E-0A792A0A1EE6}"/>
    <cellStyle name="Parasts 4" xfId="32" xr:uid="{6D5140AA-3B6C-432B-AD49-9003FCAB7362}"/>
    <cellStyle name="Parasts 5" xfId="4" xr:uid="{B45A2262-3D88-4F5D-B481-8A24DD5F3C0D}"/>
    <cellStyle name="Paskaidrojošs teksts 2" xfId="34" xr:uid="{A1587EEE-799A-4C71-B371-10925B9CFB2C}"/>
    <cellStyle name="Paskaidrojošs teksts 3" xfId="33" xr:uid="{E2AE54DF-D1A9-4928-878D-72011E3A878F}"/>
    <cellStyle name="Procenti 2" xfId="36" xr:uid="{583D0D57-67F2-43D6-89E9-140308E37DB0}"/>
    <cellStyle name="Procenti 3" xfId="35" xr:uid="{830C5783-900A-42D5-BCDD-02174E4E375F}"/>
    <cellStyle name="Style 1" xfId="37" xr:uid="{C0AEC06C-C202-4BF0-A782-E291D98C8A60}"/>
    <cellStyle name="Style 1 2" xfId="38" xr:uid="{F74EA99B-A60C-4125-8A45-F89B0D95143A}"/>
    <cellStyle name="Style 1 3" xfId="39" xr:uid="{21499C26-8CFC-4EB8-AFAA-A10BC1A55D0E}"/>
    <cellStyle name="Обычный_33. OZOLNIEKU NOVADA DOME_OZO SKOLA_TELPU, GAITENU, KAPNU TELPU REMONTS_TAME_VADIMS_2011_02_25_melnraksts" xfId="1" xr:uid="{27B8B69A-03D4-40B4-A3C8-7514A8074FD9}"/>
    <cellStyle name="Обычный_saulkrasti_tame" xfId="3" xr:uid="{EF826793-B516-42BF-A9FE-745B5EE737D9}"/>
    <cellStyle name="Стиль 1" xfId="40" xr:uid="{A72D1FE4-6FFC-4252-8F41-7395D4B4A1C4}"/>
    <cellStyle name="Стиль 1 2" xfId="41" xr:uid="{5D738AD2-AFE6-40A6-91F8-F27B55986D04}"/>
  </cellStyles>
  <dxfs count="193">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dimension ref="A2:C39"/>
  <sheetViews>
    <sheetView topLeftCell="A4" workbookViewId="0">
      <selection activeCell="A41" sqref="A41"/>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15" t="s">
        <v>1</v>
      </c>
      <c r="C4" s="115"/>
    </row>
    <row r="5" spans="1:3" x14ac:dyDescent="0.2">
      <c r="A5" s="2"/>
      <c r="B5" s="2"/>
      <c r="C5" s="2"/>
    </row>
    <row r="6" spans="1:3" x14ac:dyDescent="0.2">
      <c r="C6" s="4" t="s">
        <v>2</v>
      </c>
    </row>
    <row r="8" spans="1:3" x14ac:dyDescent="0.2">
      <c r="B8" s="116" t="s">
        <v>3</v>
      </c>
      <c r="C8" s="116"/>
    </row>
    <row r="11" spans="1:3" x14ac:dyDescent="0.2">
      <c r="B11" s="2" t="s">
        <v>4</v>
      </c>
    </row>
    <row r="12" spans="1:3" x14ac:dyDescent="0.2">
      <c r="B12" s="89" t="s">
        <v>53</v>
      </c>
    </row>
    <row r="13" spans="1:3" x14ac:dyDescent="0.2">
      <c r="A13" s="4" t="s">
        <v>5</v>
      </c>
      <c r="B13" s="82" t="s">
        <v>57</v>
      </c>
      <c r="C13" s="82"/>
    </row>
    <row r="14" spans="1:3" ht="22.5" x14ac:dyDescent="0.2">
      <c r="A14" s="4" t="s">
        <v>6</v>
      </c>
      <c r="B14" s="82" t="s">
        <v>56</v>
      </c>
      <c r="C14" s="82"/>
    </row>
    <row r="15" spans="1:3" x14ac:dyDescent="0.2">
      <c r="A15" s="4" t="s">
        <v>7</v>
      </c>
      <c r="B15" s="81" t="s">
        <v>58</v>
      </c>
      <c r="C15" s="81"/>
    </row>
    <row r="16" spans="1:3" x14ac:dyDescent="0.2">
      <c r="A16" s="4" t="s">
        <v>8</v>
      </c>
      <c r="B16" s="80">
        <v>886</v>
      </c>
      <c r="C16" s="80"/>
    </row>
    <row r="17" spans="1:3" ht="12" thickBot="1" x14ac:dyDescent="0.25"/>
    <row r="18" spans="1:3" x14ac:dyDescent="0.2">
      <c r="A18" s="5" t="s">
        <v>9</v>
      </c>
      <c r="B18" s="6" t="s">
        <v>10</v>
      </c>
      <c r="C18" s="7" t="s">
        <v>11</v>
      </c>
    </row>
    <row r="19" spans="1:3" x14ac:dyDescent="0.2">
      <c r="A19" s="84">
        <v>1</v>
      </c>
      <c r="B19" s="8" t="str">
        <f>B14</f>
        <v>Daudzdzīvokļu dzīvojamās ēkas atjaunošana energoefektivitātes paaugstināšanai</v>
      </c>
      <c r="C19" s="9">
        <f>'Kops a'!E30</f>
        <v>0</v>
      </c>
    </row>
    <row r="20" spans="1:3" x14ac:dyDescent="0.2">
      <c r="A20" s="85"/>
      <c r="B20" s="86"/>
      <c r="C20" s="10"/>
    </row>
    <row r="21" spans="1:3" x14ac:dyDescent="0.2">
      <c r="A21" s="87"/>
      <c r="B21" s="8"/>
      <c r="C21" s="10"/>
    </row>
    <row r="22" spans="1:3" x14ac:dyDescent="0.2">
      <c r="A22" s="87"/>
      <c r="B22" s="8"/>
      <c r="C22" s="10"/>
    </row>
    <row r="23" spans="1:3" x14ac:dyDescent="0.2">
      <c r="A23" s="87"/>
      <c r="B23" s="8"/>
      <c r="C23" s="10"/>
    </row>
    <row r="24" spans="1:3" x14ac:dyDescent="0.2">
      <c r="A24" s="87"/>
      <c r="B24" s="8"/>
      <c r="C24" s="10"/>
    </row>
    <row r="25" spans="1:3" ht="12" thickBot="1" x14ac:dyDescent="0.25">
      <c r="A25" s="88"/>
      <c r="B25" s="53"/>
      <c r="C25" s="54"/>
    </row>
    <row r="26" spans="1:3" ht="12" thickBot="1" x14ac:dyDescent="0.25">
      <c r="A26" s="11"/>
      <c r="B26" s="12" t="s">
        <v>12</v>
      </c>
      <c r="C26" s="13">
        <f>SUM(C19:C25)</f>
        <v>0</v>
      </c>
    </row>
    <row r="27" spans="1:3" ht="12" thickBot="1" x14ac:dyDescent="0.25">
      <c r="B27" s="14"/>
      <c r="C27" s="15"/>
    </row>
    <row r="28" spans="1:3" ht="12" thickBot="1" x14ac:dyDescent="0.25">
      <c r="A28" s="117" t="s">
        <v>13</v>
      </c>
      <c r="B28" s="118"/>
      <c r="C28" s="16">
        <f>ROUND(C26*21%,2)</f>
        <v>0</v>
      </c>
    </row>
    <row r="31" spans="1:3" x14ac:dyDescent="0.2">
      <c r="A31" s="1" t="s">
        <v>14</v>
      </c>
      <c r="B31" s="119"/>
      <c r="C31" s="119"/>
    </row>
    <row r="32" spans="1:3" x14ac:dyDescent="0.2">
      <c r="B32" s="114" t="s">
        <v>15</v>
      </c>
      <c r="C32" s="114"/>
    </row>
    <row r="34" spans="1:3" x14ac:dyDescent="0.2">
      <c r="A34" s="1" t="s">
        <v>54</v>
      </c>
      <c r="B34" s="17"/>
      <c r="C34" s="17"/>
    </row>
    <row r="35" spans="1:3" x14ac:dyDescent="0.2">
      <c r="A35" s="17"/>
      <c r="B35" s="17"/>
      <c r="C35" s="17"/>
    </row>
    <row r="36" spans="1:3" x14ac:dyDescent="0.2">
      <c r="A36" s="1" t="s">
        <v>16</v>
      </c>
    </row>
    <row r="38" spans="1:3" x14ac:dyDescent="0.2">
      <c r="A38" s="113" t="s">
        <v>354</v>
      </c>
    </row>
    <row r="39" spans="1:3" x14ac:dyDescent="0.2">
      <c r="A39" s="113" t="s">
        <v>355</v>
      </c>
    </row>
  </sheetData>
  <mergeCells count="5">
    <mergeCell ref="B32:C32"/>
    <mergeCell ref="B4:C4"/>
    <mergeCell ref="B8:C8"/>
    <mergeCell ref="A28:B28"/>
    <mergeCell ref="B31:C31"/>
  </mergeCells>
  <conditionalFormatting sqref="C19 C26 C28">
    <cfRule type="cellIs" dxfId="192" priority="9" operator="equal">
      <formula>0</formula>
    </cfRule>
  </conditionalFormatting>
  <conditionalFormatting sqref="B13:B16">
    <cfRule type="cellIs" dxfId="191" priority="8" operator="equal">
      <formula>0</formula>
    </cfRule>
  </conditionalFormatting>
  <conditionalFormatting sqref="B19">
    <cfRule type="cellIs" dxfId="190" priority="7" operator="equal">
      <formula>0</formula>
    </cfRule>
  </conditionalFormatting>
  <conditionalFormatting sqref="B34">
    <cfRule type="cellIs" dxfId="189" priority="5" operator="equal">
      <formula>0</formula>
    </cfRule>
  </conditionalFormatting>
  <conditionalFormatting sqref="B31:C31">
    <cfRule type="cellIs" dxfId="188" priority="3" operator="equal">
      <formula>0</formula>
    </cfRule>
  </conditionalFormatting>
  <conditionalFormatting sqref="A19">
    <cfRule type="cellIs" dxfId="187" priority="2" operator="equal">
      <formula>0</formula>
    </cfRule>
  </conditionalFormatting>
  <conditionalFormatting sqref="A36">
    <cfRule type="containsText" dxfId="186" priority="1" operator="containsText" text="Tāme sastādīta 20__. gada __. _________">
      <formula>NOT(ISERROR(SEARCH("Tāme sastādīta 20__. gada __. _________",A36)))</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10"/>
  <dimension ref="A1:P40"/>
  <sheetViews>
    <sheetView workbookViewId="0">
      <selection activeCell="R24" sqref="R2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a'!A22</f>
        <v>0</v>
      </c>
      <c r="E1" s="23"/>
      <c r="F1" s="23"/>
      <c r="G1" s="23"/>
      <c r="H1" s="23"/>
      <c r="I1" s="23"/>
      <c r="J1" s="23"/>
      <c r="N1" s="26"/>
      <c r="O1" s="27"/>
      <c r="P1" s="28"/>
    </row>
    <row r="2" spans="1:16" x14ac:dyDescent="0.2">
      <c r="A2" s="29"/>
      <c r="B2" s="29"/>
      <c r="C2" s="160" t="s">
        <v>245</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246</v>
      </c>
      <c r="B9" s="162"/>
      <c r="C9" s="162"/>
      <c r="D9" s="162"/>
      <c r="E9" s="162"/>
      <c r="F9" s="162"/>
      <c r="G9" s="31"/>
      <c r="H9" s="31"/>
      <c r="I9" s="31"/>
      <c r="J9" s="166" t="s">
        <v>40</v>
      </c>
      <c r="K9" s="166"/>
      <c r="L9" s="166"/>
      <c r="M9" s="166"/>
      <c r="N9" s="173">
        <f>P26</f>
        <v>0</v>
      </c>
      <c r="O9" s="173"/>
      <c r="P9" s="31"/>
    </row>
    <row r="10" spans="1:16" x14ac:dyDescent="0.2">
      <c r="A10" s="32"/>
      <c r="B10" s="33"/>
      <c r="C10" s="4"/>
      <c r="D10" s="23"/>
      <c r="E10" s="23"/>
      <c r="F10" s="23"/>
      <c r="G10" s="23"/>
      <c r="H10" s="23"/>
      <c r="I10" s="23"/>
      <c r="J10" s="23"/>
      <c r="K10" s="23"/>
      <c r="L10" s="29"/>
      <c r="M10" s="29"/>
      <c r="O10" s="94"/>
      <c r="P10" s="93" t="str">
        <f>A32</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247</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c r="C15" s="47" t="s">
        <v>248</v>
      </c>
      <c r="D15" s="25" t="s">
        <v>67</v>
      </c>
      <c r="E15" s="70">
        <v>1</v>
      </c>
      <c r="F15" s="71"/>
      <c r="G15" s="68"/>
      <c r="H15" s="48">
        <f t="shared" ref="H15:H25" si="0">ROUND(F15*G15,2)</f>
        <v>0</v>
      </c>
      <c r="I15" s="68"/>
      <c r="J15" s="68"/>
      <c r="K15" s="49">
        <f t="shared" ref="K15:K25" si="1">SUM(H15:J15)</f>
        <v>0</v>
      </c>
      <c r="L15" s="50">
        <f t="shared" ref="L15:L25" si="2">ROUND(E15*F15,2)</f>
        <v>0</v>
      </c>
      <c r="M15" s="48">
        <f t="shared" ref="M15:M25" si="3">ROUND(H15*E15,2)</f>
        <v>0</v>
      </c>
      <c r="N15" s="48">
        <f t="shared" ref="N15:N25" si="4">ROUND(I15*E15,2)</f>
        <v>0</v>
      </c>
      <c r="O15" s="48">
        <f t="shared" ref="O15:O25" si="5">ROUND(J15*E15,2)</f>
        <v>0</v>
      </c>
      <c r="P15" s="49">
        <f t="shared" ref="P15:P25" si="6">SUM(M15:O15)</f>
        <v>0</v>
      </c>
    </row>
    <row r="16" spans="1:16" x14ac:dyDescent="0.2">
      <c r="A16" s="38">
        <v>3</v>
      </c>
      <c r="B16" s="39"/>
      <c r="C16" s="47" t="s">
        <v>249</v>
      </c>
      <c r="D16" s="25" t="s">
        <v>231</v>
      </c>
      <c r="E16" s="70">
        <v>30</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c r="C17" s="47" t="s">
        <v>250</v>
      </c>
      <c r="D17" s="25" t="s">
        <v>109</v>
      </c>
      <c r="E17" s="70">
        <v>3</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5</v>
      </c>
      <c r="B18" s="39"/>
      <c r="C18" s="47" t="s">
        <v>251</v>
      </c>
      <c r="D18" s="25" t="s">
        <v>67</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6</v>
      </c>
      <c r="B19" s="39"/>
      <c r="C19" s="47" t="s">
        <v>252</v>
      </c>
      <c r="D19" s="25" t="s">
        <v>253</v>
      </c>
      <c r="E19" s="70">
        <v>4</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7</v>
      </c>
      <c r="B20" s="39"/>
      <c r="C20" s="47" t="s">
        <v>254</v>
      </c>
      <c r="D20" s="25" t="s">
        <v>253</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c r="B21" s="39"/>
      <c r="C21" s="47" t="s">
        <v>255</v>
      </c>
      <c r="D21" s="25"/>
      <c r="E21" s="70"/>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8</v>
      </c>
      <c r="B22" s="39"/>
      <c r="C22" s="47" t="s">
        <v>344</v>
      </c>
      <c r="D22" s="25" t="s">
        <v>73</v>
      </c>
      <c r="E22" s="70">
        <v>14</v>
      </c>
      <c r="F22" s="71"/>
      <c r="G22" s="68"/>
      <c r="H22" s="48"/>
      <c r="I22" s="68"/>
      <c r="J22" s="68"/>
      <c r="K22" s="49"/>
      <c r="L22" s="50"/>
      <c r="M22" s="48"/>
      <c r="N22" s="48"/>
      <c r="O22" s="48"/>
      <c r="P22" s="49"/>
    </row>
    <row r="23" spans="1:16" ht="22.5" x14ac:dyDescent="0.2">
      <c r="A23" s="38">
        <v>9</v>
      </c>
      <c r="B23" s="39"/>
      <c r="C23" s="47" t="s">
        <v>345</v>
      </c>
      <c r="D23" s="25" t="s">
        <v>253</v>
      </c>
      <c r="E23" s="70">
        <v>16</v>
      </c>
      <c r="F23" s="71"/>
      <c r="G23" s="68"/>
      <c r="H23" s="48"/>
      <c r="I23" s="68"/>
      <c r="J23" s="68"/>
      <c r="K23" s="49"/>
      <c r="L23" s="50"/>
      <c r="M23" s="48"/>
      <c r="N23" s="48"/>
      <c r="O23" s="48"/>
      <c r="P23" s="49"/>
    </row>
    <row r="24" spans="1:16" ht="33.75" x14ac:dyDescent="0.2">
      <c r="A24" s="38">
        <v>10</v>
      </c>
      <c r="B24" s="39"/>
      <c r="C24" s="47" t="s">
        <v>353</v>
      </c>
      <c r="D24" s="25" t="s">
        <v>73</v>
      </c>
      <c r="E24" s="70">
        <v>14</v>
      </c>
      <c r="F24" s="71"/>
      <c r="G24" s="68"/>
      <c r="H24" s="48"/>
      <c r="I24" s="68"/>
      <c r="J24" s="68"/>
      <c r="K24" s="49"/>
      <c r="L24" s="50"/>
      <c r="M24" s="48"/>
      <c r="N24" s="48"/>
      <c r="O24" s="48"/>
      <c r="P24" s="49"/>
    </row>
    <row r="25" spans="1:16" ht="12" thickBot="1" x14ac:dyDescent="0.25">
      <c r="A25" s="38">
        <v>11</v>
      </c>
      <c r="B25" s="39"/>
      <c r="C25" s="47" t="s">
        <v>256</v>
      </c>
      <c r="D25" s="25" t="s">
        <v>73</v>
      </c>
      <c r="E25" s="70">
        <v>12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12" customHeight="1" thickBot="1" x14ac:dyDescent="0.25">
      <c r="A26" s="178" t="s">
        <v>79</v>
      </c>
      <c r="B26" s="179"/>
      <c r="C26" s="179"/>
      <c r="D26" s="179"/>
      <c r="E26" s="179"/>
      <c r="F26" s="179"/>
      <c r="G26" s="179"/>
      <c r="H26" s="179"/>
      <c r="I26" s="179"/>
      <c r="J26" s="179"/>
      <c r="K26" s="180"/>
      <c r="L26" s="72">
        <f>SUM(L14:L25)</f>
        <v>0</v>
      </c>
      <c r="M26" s="73">
        <f>SUM(M14:M25)</f>
        <v>0</v>
      </c>
      <c r="N26" s="73">
        <f>SUM(N14:N25)</f>
        <v>0</v>
      </c>
      <c r="O26" s="73">
        <f>SUM(O14:O25)</f>
        <v>0</v>
      </c>
      <c r="P26" s="74">
        <f>SUM(P14:P25)</f>
        <v>0</v>
      </c>
    </row>
    <row r="27" spans="1:16" x14ac:dyDescent="0.2">
      <c r="A27" s="17"/>
      <c r="B27" s="17"/>
      <c r="C27" s="17"/>
      <c r="D27" s="17"/>
      <c r="E27" s="17"/>
      <c r="F27" s="17"/>
      <c r="G27" s="17"/>
      <c r="H27" s="17"/>
      <c r="I27" s="17"/>
      <c r="J27" s="17"/>
      <c r="K27" s="17"/>
      <c r="L27" s="17"/>
      <c r="M27" s="17"/>
      <c r="N27" s="17"/>
      <c r="O27" s="17"/>
      <c r="P27" s="17"/>
    </row>
    <row r="28" spans="1:16" x14ac:dyDescent="0.2">
      <c r="A28" s="17"/>
      <c r="B28" s="17"/>
      <c r="C28" s="17"/>
      <c r="D28" s="17"/>
      <c r="E28" s="17"/>
      <c r="F28" s="17"/>
      <c r="G28" s="17"/>
      <c r="H28" s="17"/>
      <c r="I28" s="17"/>
      <c r="J28" s="17"/>
      <c r="K28" s="17"/>
      <c r="L28" s="17"/>
      <c r="M28" s="17"/>
      <c r="N28" s="17"/>
      <c r="O28" s="17"/>
      <c r="P28" s="17"/>
    </row>
    <row r="29" spans="1:16" x14ac:dyDescent="0.2">
      <c r="A29" s="1" t="s">
        <v>14</v>
      </c>
      <c r="B29" s="17"/>
      <c r="C29" s="177">
        <f>'Kops a'!C33:H33</f>
        <v>0</v>
      </c>
      <c r="D29" s="177"/>
      <c r="E29" s="177"/>
      <c r="F29" s="177"/>
      <c r="G29" s="177"/>
      <c r="H29" s="177"/>
      <c r="I29" s="17"/>
      <c r="J29" s="17"/>
      <c r="K29" s="17"/>
      <c r="L29" s="17"/>
      <c r="M29" s="17"/>
      <c r="N29" s="17"/>
      <c r="O29" s="17"/>
      <c r="P29" s="17"/>
    </row>
    <row r="30" spans="1:16" x14ac:dyDescent="0.2">
      <c r="A30" s="17"/>
      <c r="B30" s="17"/>
      <c r="C30" s="114" t="s">
        <v>15</v>
      </c>
      <c r="D30" s="114"/>
      <c r="E30" s="114"/>
      <c r="F30" s="114"/>
      <c r="G30" s="114"/>
      <c r="H30" s="114"/>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91" t="str">
        <f>'Kops a'!A36</f>
        <v>Tāme sastādīta 20__. gada __. _________</v>
      </c>
      <c r="B32" s="92"/>
      <c r="C32" s="92"/>
      <c r="D32" s="92"/>
      <c r="E32" s="17"/>
      <c r="F32" s="17"/>
      <c r="G32" s="17"/>
      <c r="H32" s="1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1" t="s">
        <v>38</v>
      </c>
      <c r="B34" s="17"/>
      <c r="C34" s="177">
        <f>'Kops a'!C38:H38</f>
        <v>0</v>
      </c>
      <c r="D34" s="177"/>
      <c r="E34" s="177"/>
      <c r="F34" s="177"/>
      <c r="G34" s="177"/>
      <c r="H34" s="177"/>
      <c r="I34" s="17"/>
      <c r="J34" s="17"/>
      <c r="K34" s="17"/>
      <c r="L34" s="17"/>
      <c r="M34" s="17"/>
      <c r="N34" s="17"/>
      <c r="O34" s="17"/>
      <c r="P34" s="17"/>
    </row>
    <row r="35" spans="1:16" x14ac:dyDescent="0.2">
      <c r="A35" s="17"/>
      <c r="B35" s="17"/>
      <c r="C35" s="114" t="s">
        <v>15</v>
      </c>
      <c r="D35" s="114"/>
      <c r="E35" s="114"/>
      <c r="F35" s="114"/>
      <c r="G35" s="114"/>
      <c r="H35" s="114"/>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91" t="s">
        <v>55</v>
      </c>
      <c r="B37" s="92"/>
      <c r="C37" s="96">
        <f>'Kops a'!C41</f>
        <v>0</v>
      </c>
      <c r="D37" s="51"/>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C39" s="100" t="s">
        <v>341</v>
      </c>
    </row>
    <row r="40" spans="1:16" x14ac:dyDescent="0.2">
      <c r="C40" s="100" t="s">
        <v>342</v>
      </c>
    </row>
  </sheetData>
  <mergeCells count="22">
    <mergeCell ref="C35:H35"/>
    <mergeCell ref="C4:I4"/>
    <mergeCell ref="F12:K12"/>
    <mergeCell ref="A9:F9"/>
    <mergeCell ref="J9:M9"/>
    <mergeCell ref="D8:L8"/>
    <mergeCell ref="A26:K26"/>
    <mergeCell ref="C29:H29"/>
    <mergeCell ref="C30:H30"/>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15:B25 I15:J25 D15:G25">
    <cfRule type="cellIs" dxfId="39" priority="28" operator="equal">
      <formula>0</formula>
    </cfRule>
  </conditionalFormatting>
  <conditionalFormatting sqref="N9:O9">
    <cfRule type="cellIs" dxfId="38" priority="27" operator="equal">
      <formula>0</formula>
    </cfRule>
  </conditionalFormatting>
  <conditionalFormatting sqref="A9:F9">
    <cfRule type="containsText" dxfId="37"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6" priority="24" operator="equal">
      <formula>0</formula>
    </cfRule>
  </conditionalFormatting>
  <conditionalFormatting sqref="O10">
    <cfRule type="cellIs" dxfId="35" priority="23" operator="equal">
      <formula>"20__. gada __. _________"</formula>
    </cfRule>
  </conditionalFormatting>
  <conditionalFormatting sqref="H14:H25 K14:P25 L26:P26">
    <cfRule type="cellIs" dxfId="34" priority="17" operator="equal">
      <formula>0</formula>
    </cfRule>
  </conditionalFormatting>
  <conditionalFormatting sqref="C4:I4">
    <cfRule type="cellIs" dxfId="33" priority="16" operator="equal">
      <formula>0</formula>
    </cfRule>
  </conditionalFormatting>
  <conditionalFormatting sqref="C15:C25">
    <cfRule type="cellIs" dxfId="32" priority="15" operator="equal">
      <formula>0</formula>
    </cfRule>
  </conditionalFormatting>
  <conditionalFormatting sqref="D5:L8">
    <cfRule type="cellIs" dxfId="31" priority="12" operator="equal">
      <formula>0</formula>
    </cfRule>
  </conditionalFormatting>
  <conditionalFormatting sqref="A14:B14 D14:G14">
    <cfRule type="cellIs" dxfId="30" priority="11" operator="equal">
      <formula>0</formula>
    </cfRule>
  </conditionalFormatting>
  <conditionalFormatting sqref="C14">
    <cfRule type="cellIs" dxfId="29" priority="10" operator="equal">
      <formula>0</formula>
    </cfRule>
  </conditionalFormatting>
  <conditionalFormatting sqref="I14:J14">
    <cfRule type="cellIs" dxfId="28" priority="9" operator="equal">
      <formula>0</formula>
    </cfRule>
  </conditionalFormatting>
  <conditionalFormatting sqref="P10">
    <cfRule type="cellIs" dxfId="27" priority="8" operator="equal">
      <formula>"20__. gada __. _________"</formula>
    </cfRule>
  </conditionalFormatting>
  <conditionalFormatting sqref="C34:H34">
    <cfRule type="cellIs" dxfId="26" priority="5" operator="equal">
      <formula>0</formula>
    </cfRule>
  </conditionalFormatting>
  <conditionalFormatting sqref="C29:H29">
    <cfRule type="cellIs" dxfId="25" priority="4" operator="equal">
      <formula>0</formula>
    </cfRule>
  </conditionalFormatting>
  <conditionalFormatting sqref="C34:H34 C37 C29:H29">
    <cfRule type="cellIs" dxfId="24" priority="3" operator="equal">
      <formula>0</formula>
    </cfRule>
  </conditionalFormatting>
  <conditionalFormatting sqref="D1">
    <cfRule type="cellIs" dxfId="23" priority="2" operator="equal">
      <formula>0</formula>
    </cfRule>
  </conditionalFormatting>
  <conditionalFormatting sqref="A26:K26">
    <cfRule type="containsText" dxfId="22" priority="1" operator="containsText" text="Tiešās izmaksas kopā, t. sk. darba devēja sociālais nodoklis __.__% ">
      <formula>NOT(ISERROR(SEARCH("Tiešās izmaksas kopā, t. sk. darba devēja sociālais nodoklis __.__% ",A26)))</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EE428164-089A-404E-98DC-227888EB2467}">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6" operator="containsText" id="{879A8C95-2477-46CB-81ED-05AD5C15D29F}">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11"/>
  <dimension ref="A1:P267"/>
  <sheetViews>
    <sheetView workbookViewId="0">
      <selection activeCell="E14" sqref="E14:E252"/>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a'!A23</f>
        <v>0</v>
      </c>
      <c r="E1" s="23"/>
      <c r="F1" s="23"/>
      <c r="G1" s="23"/>
      <c r="H1" s="23"/>
      <c r="I1" s="23"/>
      <c r="J1" s="23"/>
      <c r="N1" s="26"/>
      <c r="O1" s="27"/>
      <c r="P1" s="28"/>
    </row>
    <row r="2" spans="1:16" x14ac:dyDescent="0.2">
      <c r="A2" s="29"/>
      <c r="B2" s="29"/>
      <c r="C2" s="160" t="s">
        <v>257</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306</v>
      </c>
      <c r="B9" s="162"/>
      <c r="C9" s="162"/>
      <c r="D9" s="162"/>
      <c r="E9" s="162"/>
      <c r="F9" s="162"/>
      <c r="G9" s="31"/>
      <c r="H9" s="31"/>
      <c r="I9" s="31"/>
      <c r="J9" s="166" t="s">
        <v>40</v>
      </c>
      <c r="K9" s="166"/>
      <c r="L9" s="166"/>
      <c r="M9" s="166"/>
      <c r="N9" s="173">
        <f>P253</f>
        <v>0</v>
      </c>
      <c r="O9" s="173"/>
      <c r="P9" s="31"/>
    </row>
    <row r="10" spans="1:16" x14ac:dyDescent="0.2">
      <c r="A10" s="32"/>
      <c r="B10" s="33"/>
      <c r="C10" s="4"/>
      <c r="D10" s="23"/>
      <c r="E10" s="23"/>
      <c r="F10" s="23"/>
      <c r="G10" s="23"/>
      <c r="H10" s="23"/>
      <c r="I10" s="23"/>
      <c r="J10" s="23"/>
      <c r="K10" s="23"/>
      <c r="L10" s="29"/>
      <c r="M10" s="29"/>
      <c r="O10" s="94"/>
      <c r="P10" s="93" t="str">
        <f>A259</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v>1</v>
      </c>
      <c r="B14" s="65"/>
      <c r="C14" s="66" t="s">
        <v>258</v>
      </c>
      <c r="D14" s="67" t="s">
        <v>259</v>
      </c>
      <c r="E14" s="70">
        <v>1</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c r="C15" s="47" t="s">
        <v>260</v>
      </c>
      <c r="D15" s="25" t="s">
        <v>253</v>
      </c>
      <c r="E15" s="70">
        <v>1</v>
      </c>
      <c r="F15" s="71"/>
      <c r="G15" s="68"/>
      <c r="H15" s="48">
        <f t="shared" ref="H15:H82" si="0">ROUND(F15*G15,2)</f>
        <v>0</v>
      </c>
      <c r="I15" s="68"/>
      <c r="J15" s="68"/>
      <c r="K15" s="49">
        <f t="shared" ref="K15:K82" si="1">SUM(H15:J15)</f>
        <v>0</v>
      </c>
      <c r="L15" s="50">
        <f t="shared" ref="L15:L82" si="2">ROUND(E15*F15,2)</f>
        <v>0</v>
      </c>
      <c r="M15" s="48">
        <f t="shared" ref="M15:M82" si="3">ROUND(H15*E15,2)</f>
        <v>0</v>
      </c>
      <c r="N15" s="48">
        <f t="shared" ref="N15:N82" si="4">ROUND(I15*E15,2)</f>
        <v>0</v>
      </c>
      <c r="O15" s="48">
        <f t="shared" ref="O15:O82" si="5">ROUND(J15*E15,2)</f>
        <v>0</v>
      </c>
      <c r="P15" s="49">
        <f t="shared" ref="P15:P82" si="6">SUM(M15:O15)</f>
        <v>0</v>
      </c>
    </row>
    <row r="16" spans="1:16" ht="22.5" x14ac:dyDescent="0.2">
      <c r="A16" s="38">
        <v>3</v>
      </c>
      <c r="B16" s="39"/>
      <c r="C16" s="47" t="s">
        <v>261</v>
      </c>
      <c r="D16" s="25" t="s">
        <v>262</v>
      </c>
      <c r="E16" s="70">
        <v>15</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4</v>
      </c>
      <c r="B17" s="39"/>
      <c r="C17" s="47" t="s">
        <v>263</v>
      </c>
      <c r="D17" s="25" t="s">
        <v>231</v>
      </c>
      <c r="E17" s="70">
        <v>64</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5</v>
      </c>
      <c r="B18" s="39"/>
      <c r="C18" s="47" t="s">
        <v>264</v>
      </c>
      <c r="D18" s="25" t="s">
        <v>231</v>
      </c>
      <c r="E18" s="70">
        <v>30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6</v>
      </c>
      <c r="B19" s="39"/>
      <c r="C19" s="47" t="s">
        <v>251</v>
      </c>
      <c r="D19" s="25" t="s">
        <v>206</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v>
      </c>
      <c r="B20" s="39"/>
      <c r="C20" s="47" t="s">
        <v>346</v>
      </c>
      <c r="D20" s="25" t="s">
        <v>206</v>
      </c>
      <c r="E20" s="70">
        <v>1</v>
      </c>
      <c r="F20" s="71"/>
      <c r="G20" s="68"/>
      <c r="H20" s="48"/>
      <c r="I20" s="68"/>
      <c r="J20" s="68"/>
      <c r="K20" s="49"/>
      <c r="L20" s="50"/>
      <c r="M20" s="48"/>
      <c r="N20" s="48"/>
      <c r="O20" s="48"/>
      <c r="P20" s="49"/>
    </row>
    <row r="21" spans="1:16" x14ac:dyDescent="0.2">
      <c r="A21" s="38">
        <v>8</v>
      </c>
      <c r="B21" s="39"/>
      <c r="C21" s="47" t="s">
        <v>265</v>
      </c>
      <c r="D21" s="25" t="s">
        <v>231</v>
      </c>
      <c r="E21" s="70">
        <v>15</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9</v>
      </c>
      <c r="B22" s="39"/>
      <c r="C22" s="47" t="s">
        <v>266</v>
      </c>
      <c r="D22" s="25" t="s">
        <v>231</v>
      </c>
      <c r="E22" s="70">
        <v>64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10</v>
      </c>
      <c r="B23" s="39"/>
      <c r="C23" s="47" t="s">
        <v>267</v>
      </c>
      <c r="D23" s="25" t="s">
        <v>231</v>
      </c>
      <c r="E23" s="70">
        <v>30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11</v>
      </c>
      <c r="B24" s="39"/>
      <c r="C24" s="47" t="s">
        <v>268</v>
      </c>
      <c r="D24" s="25" t="s">
        <v>109</v>
      </c>
      <c r="E24" s="70">
        <v>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12</v>
      </c>
      <c r="B25" s="39"/>
      <c r="C25" s="47" t="s">
        <v>269</v>
      </c>
      <c r="D25" s="25" t="s">
        <v>109</v>
      </c>
      <c r="E25" s="70">
        <v>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13</v>
      </c>
      <c r="B26" s="39"/>
      <c r="C26" s="47" t="s">
        <v>270</v>
      </c>
      <c r="D26" s="25" t="s">
        <v>109</v>
      </c>
      <c r="E26" s="70">
        <v>6</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14</v>
      </c>
      <c r="B27" s="39"/>
      <c r="C27" s="47" t="s">
        <v>271</v>
      </c>
      <c r="D27" s="25" t="s">
        <v>109</v>
      </c>
      <c r="E27" s="70">
        <v>14</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15</v>
      </c>
      <c r="B28" s="39"/>
      <c r="C28" s="47" t="s">
        <v>272</v>
      </c>
      <c r="D28" s="25" t="s">
        <v>109</v>
      </c>
      <c r="E28" s="70">
        <v>4</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16</v>
      </c>
      <c r="B29" s="39"/>
      <c r="C29" s="47" t="s">
        <v>273</v>
      </c>
      <c r="D29" s="25" t="s">
        <v>109</v>
      </c>
      <c r="E29" s="70">
        <v>12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17</v>
      </c>
      <c r="B30" s="39"/>
      <c r="C30" s="47" t="s">
        <v>274</v>
      </c>
      <c r="D30" s="25" t="s">
        <v>109</v>
      </c>
      <c r="E30" s="70">
        <v>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18</v>
      </c>
      <c r="B31" s="39"/>
      <c r="C31" s="47" t="s">
        <v>275</v>
      </c>
      <c r="D31" s="25" t="s">
        <v>109</v>
      </c>
      <c r="E31" s="70">
        <v>6</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19</v>
      </c>
      <c r="B32" s="39"/>
      <c r="C32" s="47" t="s">
        <v>276</v>
      </c>
      <c r="D32" s="25" t="s">
        <v>109</v>
      </c>
      <c r="E32" s="70">
        <v>22</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v>20</v>
      </c>
      <c r="B33" s="39"/>
      <c r="C33" s="47" t="s">
        <v>277</v>
      </c>
      <c r="D33" s="25" t="s">
        <v>253</v>
      </c>
      <c r="E33" s="70">
        <v>34</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21</v>
      </c>
      <c r="B34" s="39"/>
      <c r="C34" s="47" t="s">
        <v>278</v>
      </c>
      <c r="D34" s="25" t="s">
        <v>109</v>
      </c>
      <c r="E34" s="70">
        <v>24</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22</v>
      </c>
      <c r="B35" s="39"/>
      <c r="C35" s="47" t="s">
        <v>279</v>
      </c>
      <c r="D35" s="25" t="s">
        <v>109</v>
      </c>
      <c r="E35" s="70">
        <v>12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23</v>
      </c>
      <c r="B36" s="39"/>
      <c r="C36" s="47" t="s">
        <v>280</v>
      </c>
      <c r="D36" s="25" t="s">
        <v>109</v>
      </c>
      <c r="E36" s="70">
        <v>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24</v>
      </c>
      <c r="B37" s="39"/>
      <c r="C37" s="47" t="s">
        <v>281</v>
      </c>
      <c r="D37" s="25" t="s">
        <v>109</v>
      </c>
      <c r="E37" s="70">
        <v>24</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25</v>
      </c>
      <c r="B38" s="39"/>
      <c r="C38" s="47" t="s">
        <v>329</v>
      </c>
      <c r="D38" s="25" t="s">
        <v>206</v>
      </c>
      <c r="E38" s="70">
        <v>12</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26</v>
      </c>
      <c r="B39" s="39"/>
      <c r="C39" s="47" t="s">
        <v>330</v>
      </c>
      <c r="D39" s="25" t="s">
        <v>206</v>
      </c>
      <c r="E39" s="70">
        <v>12</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27</v>
      </c>
      <c r="B40" s="39"/>
      <c r="C40" s="47" t="s">
        <v>282</v>
      </c>
      <c r="D40" s="25" t="s">
        <v>109</v>
      </c>
      <c r="E40" s="70">
        <v>12</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22.5" x14ac:dyDescent="0.2">
      <c r="A41" s="38">
        <v>28</v>
      </c>
      <c r="B41" s="39"/>
      <c r="C41" s="47" t="s">
        <v>331</v>
      </c>
      <c r="D41" s="25" t="s">
        <v>206</v>
      </c>
      <c r="E41" s="70">
        <v>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29</v>
      </c>
      <c r="B42" s="39"/>
      <c r="C42" s="47" t="s">
        <v>332</v>
      </c>
      <c r="D42" s="25" t="s">
        <v>109</v>
      </c>
      <c r="E42" s="70">
        <v>1</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30</v>
      </c>
      <c r="B43" s="39"/>
      <c r="C43" s="47" t="s">
        <v>333</v>
      </c>
      <c r="D43" s="25" t="s">
        <v>109</v>
      </c>
      <c r="E43" s="70">
        <v>1</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31</v>
      </c>
      <c r="B44" s="39"/>
      <c r="C44" s="47" t="s">
        <v>334</v>
      </c>
      <c r="D44" s="25" t="s">
        <v>109</v>
      </c>
      <c r="E44" s="70">
        <v>1</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32</v>
      </c>
      <c r="B45" s="39"/>
      <c r="C45" s="47" t="s">
        <v>283</v>
      </c>
      <c r="D45" s="25" t="s">
        <v>109</v>
      </c>
      <c r="E45" s="70">
        <v>2</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33.75" x14ac:dyDescent="0.2">
      <c r="A46" s="38">
        <v>33</v>
      </c>
      <c r="B46" s="39"/>
      <c r="C46" s="47" t="s">
        <v>284</v>
      </c>
      <c r="D46" s="25" t="s">
        <v>109</v>
      </c>
      <c r="E46" s="70">
        <v>24</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c r="B47" s="39"/>
      <c r="C47" s="47" t="s">
        <v>285</v>
      </c>
      <c r="D47" s="25"/>
      <c r="E47" s="70"/>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v>34</v>
      </c>
      <c r="B48" s="39"/>
      <c r="C48" s="47" t="s">
        <v>347</v>
      </c>
      <c r="D48" s="25" t="s">
        <v>206</v>
      </c>
      <c r="E48" s="70">
        <v>1</v>
      </c>
      <c r="F48" s="71"/>
      <c r="G48" s="68"/>
      <c r="H48" s="48"/>
      <c r="I48" s="68"/>
      <c r="J48" s="68"/>
      <c r="K48" s="49"/>
      <c r="L48" s="50"/>
      <c r="M48" s="48"/>
      <c r="N48" s="48"/>
      <c r="O48" s="48"/>
      <c r="P48" s="49"/>
    </row>
    <row r="49" spans="1:16" ht="22.5" x14ac:dyDescent="0.2">
      <c r="A49" s="38">
        <v>35</v>
      </c>
      <c r="B49" s="39"/>
      <c r="C49" s="47" t="s">
        <v>338</v>
      </c>
      <c r="D49" s="25" t="s">
        <v>206</v>
      </c>
      <c r="E49" s="70">
        <v>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36</v>
      </c>
      <c r="B50" s="39"/>
      <c r="C50" s="47" t="s">
        <v>337</v>
      </c>
      <c r="D50" s="25" t="s">
        <v>206</v>
      </c>
      <c r="E50" s="70">
        <v>1</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22.5" x14ac:dyDescent="0.2">
      <c r="A51" s="38">
        <v>37</v>
      </c>
      <c r="B51" s="39"/>
      <c r="C51" s="47" t="s">
        <v>335</v>
      </c>
      <c r="D51" s="25" t="s">
        <v>206</v>
      </c>
      <c r="E51" s="70">
        <v>1</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38</v>
      </c>
      <c r="B52" s="39"/>
      <c r="C52" s="47" t="s">
        <v>332</v>
      </c>
      <c r="D52" s="25" t="s">
        <v>109</v>
      </c>
      <c r="E52" s="70">
        <v>4</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v>39</v>
      </c>
      <c r="B53" s="39"/>
      <c r="C53" s="47" t="s">
        <v>333</v>
      </c>
      <c r="D53" s="25" t="s">
        <v>109</v>
      </c>
      <c r="E53" s="70">
        <v>4</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v>40</v>
      </c>
      <c r="B54" s="39"/>
      <c r="C54" s="47" t="s">
        <v>334</v>
      </c>
      <c r="D54" s="25" t="s">
        <v>109</v>
      </c>
      <c r="E54" s="70">
        <v>4</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v>41</v>
      </c>
      <c r="B55" s="39"/>
      <c r="C55" s="47" t="s">
        <v>286</v>
      </c>
      <c r="D55" s="25" t="s">
        <v>109</v>
      </c>
      <c r="E55" s="70">
        <v>8</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42</v>
      </c>
      <c r="B56" s="39"/>
      <c r="C56" s="47" t="s">
        <v>287</v>
      </c>
      <c r="D56" s="25" t="s">
        <v>262</v>
      </c>
      <c r="E56" s="70">
        <v>15</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43</v>
      </c>
      <c r="B57" s="39"/>
      <c r="C57" s="47" t="s">
        <v>288</v>
      </c>
      <c r="D57" s="25" t="s">
        <v>231</v>
      </c>
      <c r="E57" s="70">
        <v>24</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44</v>
      </c>
      <c r="B58" s="39"/>
      <c r="C58" s="47" t="s">
        <v>251</v>
      </c>
      <c r="D58" s="25" t="s">
        <v>206</v>
      </c>
      <c r="E58" s="70">
        <v>1</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v>45</v>
      </c>
      <c r="B59" s="39"/>
      <c r="C59" s="47" t="s">
        <v>289</v>
      </c>
      <c r="D59" s="25" t="s">
        <v>206</v>
      </c>
      <c r="E59" s="70">
        <v>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v>46</v>
      </c>
      <c r="B60" s="39"/>
      <c r="C60" s="47" t="s">
        <v>290</v>
      </c>
      <c r="D60" s="25" t="s">
        <v>109</v>
      </c>
      <c r="E60" s="70">
        <v>4</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v>47</v>
      </c>
      <c r="B61" s="39"/>
      <c r="C61" s="47" t="s">
        <v>291</v>
      </c>
      <c r="D61" s="25" t="s">
        <v>109</v>
      </c>
      <c r="E61" s="70">
        <v>2</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48</v>
      </c>
      <c r="B62" s="39"/>
      <c r="C62" s="47" t="s">
        <v>292</v>
      </c>
      <c r="D62" s="25" t="s">
        <v>109</v>
      </c>
      <c r="E62" s="70">
        <v>2</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49</v>
      </c>
      <c r="B63" s="39"/>
      <c r="C63" s="47" t="s">
        <v>293</v>
      </c>
      <c r="D63" s="25" t="s">
        <v>109</v>
      </c>
      <c r="E63" s="70">
        <v>8</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50</v>
      </c>
      <c r="B64" s="39"/>
      <c r="C64" s="47" t="s">
        <v>294</v>
      </c>
      <c r="D64" s="25" t="s">
        <v>109</v>
      </c>
      <c r="E64" s="70">
        <v>20</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c r="B65" s="39"/>
      <c r="C65" s="47" t="s">
        <v>295</v>
      </c>
      <c r="D65" s="25"/>
      <c r="E65" s="70"/>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51</v>
      </c>
      <c r="B66" s="39"/>
      <c r="C66" s="47" t="s">
        <v>347</v>
      </c>
      <c r="D66" s="25" t="s">
        <v>206</v>
      </c>
      <c r="E66" s="70">
        <v>4</v>
      </c>
      <c r="F66" s="71"/>
      <c r="G66" s="68"/>
      <c r="H66" s="48"/>
      <c r="I66" s="68"/>
      <c r="J66" s="68"/>
      <c r="K66" s="49"/>
      <c r="L66" s="50"/>
      <c r="M66" s="48"/>
      <c r="N66" s="48"/>
      <c r="O66" s="48"/>
      <c r="P66" s="49"/>
    </row>
    <row r="67" spans="1:16" x14ac:dyDescent="0.2">
      <c r="A67" s="38">
        <v>52</v>
      </c>
      <c r="B67" s="39"/>
      <c r="C67" s="47" t="s">
        <v>332</v>
      </c>
      <c r="D67" s="25" t="s">
        <v>109</v>
      </c>
      <c r="E67" s="70">
        <v>4</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v>53</v>
      </c>
      <c r="B68" s="39"/>
      <c r="C68" s="47" t="s">
        <v>333</v>
      </c>
      <c r="D68" s="25" t="s">
        <v>109</v>
      </c>
      <c r="E68" s="70">
        <v>4</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v>54</v>
      </c>
      <c r="B69" s="39"/>
      <c r="C69" s="47" t="s">
        <v>334</v>
      </c>
      <c r="D69" s="25" t="s">
        <v>109</v>
      </c>
      <c r="E69" s="70">
        <v>4</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38">
        <v>55</v>
      </c>
      <c r="B70" s="39"/>
      <c r="C70" s="47" t="s">
        <v>286</v>
      </c>
      <c r="D70" s="25" t="s">
        <v>109</v>
      </c>
      <c r="E70" s="70">
        <v>8</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v>56</v>
      </c>
      <c r="B71" s="39"/>
      <c r="C71" s="47" t="s">
        <v>287</v>
      </c>
      <c r="D71" s="25" t="s">
        <v>262</v>
      </c>
      <c r="E71" s="70">
        <v>20</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57</v>
      </c>
      <c r="B72" s="39"/>
      <c r="C72" s="47" t="s">
        <v>288</v>
      </c>
      <c r="D72" s="25" t="s">
        <v>231</v>
      </c>
      <c r="E72" s="70">
        <v>26</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x14ac:dyDescent="0.2">
      <c r="A73" s="38">
        <v>58</v>
      </c>
      <c r="B73" s="39"/>
      <c r="C73" s="47" t="s">
        <v>251</v>
      </c>
      <c r="D73" s="25" t="s">
        <v>206</v>
      </c>
      <c r="E73" s="70">
        <v>1</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x14ac:dyDescent="0.2">
      <c r="A74" s="38">
        <v>59</v>
      </c>
      <c r="B74" s="39"/>
      <c r="C74" s="47" t="s">
        <v>289</v>
      </c>
      <c r="D74" s="25" t="s">
        <v>206</v>
      </c>
      <c r="E74" s="70">
        <v>1</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v>60</v>
      </c>
      <c r="B75" s="39"/>
      <c r="C75" s="47" t="s">
        <v>290</v>
      </c>
      <c r="D75" s="25" t="s">
        <v>109</v>
      </c>
      <c r="E75" s="70">
        <v>4</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x14ac:dyDescent="0.2">
      <c r="A76" s="38">
        <v>61</v>
      </c>
      <c r="B76" s="39"/>
      <c r="C76" s="47" t="s">
        <v>291</v>
      </c>
      <c r="D76" s="25" t="s">
        <v>109</v>
      </c>
      <c r="E76" s="70">
        <v>2</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x14ac:dyDescent="0.2">
      <c r="A77" s="38">
        <v>62</v>
      </c>
      <c r="B77" s="39"/>
      <c r="C77" s="47" t="s">
        <v>292</v>
      </c>
      <c r="D77" s="25" t="s">
        <v>109</v>
      </c>
      <c r="E77" s="70">
        <v>2</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x14ac:dyDescent="0.2">
      <c r="A78" s="38">
        <v>63</v>
      </c>
      <c r="B78" s="39"/>
      <c r="C78" s="47" t="s">
        <v>293</v>
      </c>
      <c r="D78" s="25" t="s">
        <v>109</v>
      </c>
      <c r="E78" s="70">
        <v>8</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64</v>
      </c>
      <c r="B79" s="39"/>
      <c r="C79" s="47" t="s">
        <v>294</v>
      </c>
      <c r="D79" s="25" t="s">
        <v>109</v>
      </c>
      <c r="E79" s="70">
        <v>20</v>
      </c>
      <c r="F79" s="71"/>
      <c r="G79" s="68"/>
      <c r="H79" s="48">
        <f t="shared" si="0"/>
        <v>0</v>
      </c>
      <c r="I79" s="68"/>
      <c r="J79" s="68"/>
      <c r="K79" s="49">
        <f t="shared" si="1"/>
        <v>0</v>
      </c>
      <c r="L79" s="50">
        <f t="shared" si="2"/>
        <v>0</v>
      </c>
      <c r="M79" s="48">
        <f t="shared" si="3"/>
        <v>0</v>
      </c>
      <c r="N79" s="48">
        <f t="shared" si="4"/>
        <v>0</v>
      </c>
      <c r="O79" s="48">
        <f t="shared" si="5"/>
        <v>0</v>
      </c>
      <c r="P79" s="49">
        <f t="shared" si="6"/>
        <v>0</v>
      </c>
    </row>
    <row r="80" spans="1:16" x14ac:dyDescent="0.2">
      <c r="A80" s="38"/>
      <c r="B80" s="39"/>
      <c r="C80" s="47" t="s">
        <v>296</v>
      </c>
      <c r="D80" s="25"/>
      <c r="E80" s="70"/>
      <c r="F80" s="71"/>
      <c r="G80" s="68"/>
      <c r="H80" s="48">
        <f t="shared" si="0"/>
        <v>0</v>
      </c>
      <c r="I80" s="68"/>
      <c r="J80" s="68"/>
      <c r="K80" s="49">
        <f t="shared" si="1"/>
        <v>0</v>
      </c>
      <c r="L80" s="50">
        <f t="shared" si="2"/>
        <v>0</v>
      </c>
      <c r="M80" s="48">
        <f t="shared" si="3"/>
        <v>0</v>
      </c>
      <c r="N80" s="48">
        <f t="shared" si="4"/>
        <v>0</v>
      </c>
      <c r="O80" s="48">
        <f t="shared" si="5"/>
        <v>0</v>
      </c>
      <c r="P80" s="49">
        <f t="shared" si="6"/>
        <v>0</v>
      </c>
    </row>
    <row r="81" spans="1:16" x14ac:dyDescent="0.2">
      <c r="A81" s="38">
        <v>65</v>
      </c>
      <c r="B81" s="39"/>
      <c r="C81" s="47" t="s">
        <v>347</v>
      </c>
      <c r="D81" s="25" t="s">
        <v>206</v>
      </c>
      <c r="E81" s="70">
        <v>2</v>
      </c>
      <c r="F81" s="71"/>
      <c r="G81" s="68"/>
      <c r="H81" s="48"/>
      <c r="I81" s="68"/>
      <c r="J81" s="68"/>
      <c r="K81" s="49"/>
      <c r="L81" s="50"/>
      <c r="M81" s="48"/>
      <c r="N81" s="48"/>
      <c r="O81" s="48"/>
      <c r="P81" s="49"/>
    </row>
    <row r="82" spans="1:16" ht="22.5" x14ac:dyDescent="0.2">
      <c r="A82" s="38">
        <v>66</v>
      </c>
      <c r="B82" s="39"/>
      <c r="C82" s="47" t="s">
        <v>338</v>
      </c>
      <c r="D82" s="25" t="s">
        <v>206</v>
      </c>
      <c r="E82" s="70">
        <v>1</v>
      </c>
      <c r="F82" s="71"/>
      <c r="G82" s="68"/>
      <c r="H82" s="48">
        <f t="shared" si="0"/>
        <v>0</v>
      </c>
      <c r="I82" s="68"/>
      <c r="J82" s="68"/>
      <c r="K82" s="49">
        <f t="shared" si="1"/>
        <v>0</v>
      </c>
      <c r="L82" s="50">
        <f t="shared" si="2"/>
        <v>0</v>
      </c>
      <c r="M82" s="48">
        <f t="shared" si="3"/>
        <v>0</v>
      </c>
      <c r="N82" s="48">
        <f t="shared" si="4"/>
        <v>0</v>
      </c>
      <c r="O82" s="48">
        <f t="shared" si="5"/>
        <v>0</v>
      </c>
      <c r="P82" s="49">
        <f t="shared" si="6"/>
        <v>0</v>
      </c>
    </row>
    <row r="83" spans="1:16" ht="22.5" x14ac:dyDescent="0.2">
      <c r="A83" s="38">
        <v>67</v>
      </c>
      <c r="B83" s="39"/>
      <c r="C83" s="47" t="s">
        <v>337</v>
      </c>
      <c r="D83" s="25" t="s">
        <v>206</v>
      </c>
      <c r="E83" s="70">
        <v>1</v>
      </c>
      <c r="F83" s="71"/>
      <c r="G83" s="68"/>
      <c r="H83" s="48">
        <f t="shared" ref="H83:H149" si="7">ROUND(F83*G83,2)</f>
        <v>0</v>
      </c>
      <c r="I83" s="68"/>
      <c r="J83" s="68"/>
      <c r="K83" s="49">
        <f t="shared" ref="K83:K149" si="8">SUM(H83:J83)</f>
        <v>0</v>
      </c>
      <c r="L83" s="50">
        <f t="shared" ref="L83:L149" si="9">ROUND(E83*F83,2)</f>
        <v>0</v>
      </c>
      <c r="M83" s="48">
        <f t="shared" ref="M83:M149" si="10">ROUND(H83*E83,2)</f>
        <v>0</v>
      </c>
      <c r="N83" s="48">
        <f t="shared" ref="N83:N149" si="11">ROUND(I83*E83,2)</f>
        <v>0</v>
      </c>
      <c r="O83" s="48">
        <f t="shared" ref="O83:O149" si="12">ROUND(J83*E83,2)</f>
        <v>0</v>
      </c>
      <c r="P83" s="49">
        <f t="shared" ref="P83:P149" si="13">SUM(M83:O83)</f>
        <v>0</v>
      </c>
    </row>
    <row r="84" spans="1:16" x14ac:dyDescent="0.2">
      <c r="A84" s="38">
        <v>68</v>
      </c>
      <c r="B84" s="39"/>
      <c r="C84" s="47" t="s">
        <v>332</v>
      </c>
      <c r="D84" s="25" t="s">
        <v>109</v>
      </c>
      <c r="E84" s="70">
        <v>4</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x14ac:dyDescent="0.2">
      <c r="A85" s="38">
        <v>69</v>
      </c>
      <c r="B85" s="39"/>
      <c r="C85" s="47" t="s">
        <v>333</v>
      </c>
      <c r="D85" s="25" t="s">
        <v>109</v>
      </c>
      <c r="E85" s="70">
        <v>4</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x14ac:dyDescent="0.2">
      <c r="A86" s="38">
        <v>70</v>
      </c>
      <c r="B86" s="39"/>
      <c r="C86" s="47" t="s">
        <v>334</v>
      </c>
      <c r="D86" s="25" t="s">
        <v>109</v>
      </c>
      <c r="E86" s="70">
        <v>4</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x14ac:dyDescent="0.2">
      <c r="A87" s="38">
        <v>71</v>
      </c>
      <c r="B87" s="39"/>
      <c r="C87" s="47" t="s">
        <v>286</v>
      </c>
      <c r="D87" s="25" t="s">
        <v>109</v>
      </c>
      <c r="E87" s="70">
        <v>8</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72</v>
      </c>
      <c r="B88" s="39"/>
      <c r="C88" s="47" t="s">
        <v>287</v>
      </c>
      <c r="D88" s="25" t="s">
        <v>262</v>
      </c>
      <c r="E88" s="70">
        <v>20</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x14ac:dyDescent="0.2">
      <c r="A89" s="38">
        <v>73</v>
      </c>
      <c r="B89" s="39"/>
      <c r="C89" s="47" t="s">
        <v>288</v>
      </c>
      <c r="D89" s="25" t="s">
        <v>231</v>
      </c>
      <c r="E89" s="70">
        <v>26</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x14ac:dyDescent="0.2">
      <c r="A90" s="38">
        <v>74</v>
      </c>
      <c r="B90" s="39"/>
      <c r="C90" s="47" t="s">
        <v>251</v>
      </c>
      <c r="D90" s="25" t="s">
        <v>206</v>
      </c>
      <c r="E90" s="70">
        <v>1</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v>75</v>
      </c>
      <c r="B91" s="39"/>
      <c r="C91" s="47" t="s">
        <v>289</v>
      </c>
      <c r="D91" s="25" t="s">
        <v>206</v>
      </c>
      <c r="E91" s="70">
        <v>1</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v>76</v>
      </c>
      <c r="B92" s="39"/>
      <c r="C92" s="47" t="s">
        <v>290</v>
      </c>
      <c r="D92" s="25" t="s">
        <v>109</v>
      </c>
      <c r="E92" s="70">
        <v>4</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x14ac:dyDescent="0.2">
      <c r="A93" s="38">
        <v>77</v>
      </c>
      <c r="B93" s="39"/>
      <c r="C93" s="47" t="s">
        <v>291</v>
      </c>
      <c r="D93" s="25" t="s">
        <v>109</v>
      </c>
      <c r="E93" s="70">
        <v>2</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x14ac:dyDescent="0.2">
      <c r="A94" s="38">
        <v>78</v>
      </c>
      <c r="B94" s="39"/>
      <c r="C94" s="47" t="s">
        <v>292</v>
      </c>
      <c r="D94" s="25" t="s">
        <v>109</v>
      </c>
      <c r="E94" s="70">
        <v>2</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x14ac:dyDescent="0.2">
      <c r="A95" s="38">
        <v>79</v>
      </c>
      <c r="B95" s="39"/>
      <c r="C95" s="47" t="s">
        <v>293</v>
      </c>
      <c r="D95" s="25" t="s">
        <v>109</v>
      </c>
      <c r="E95" s="70">
        <v>6</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x14ac:dyDescent="0.2">
      <c r="A96" s="38">
        <v>80</v>
      </c>
      <c r="B96" s="39"/>
      <c r="C96" s="47" t="s">
        <v>294</v>
      </c>
      <c r="D96" s="25" t="s">
        <v>109</v>
      </c>
      <c r="E96" s="70">
        <v>20</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x14ac:dyDescent="0.2">
      <c r="A97" s="38"/>
      <c r="B97" s="39"/>
      <c r="C97" s="47" t="s">
        <v>297</v>
      </c>
      <c r="D97" s="25"/>
      <c r="E97" s="70"/>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x14ac:dyDescent="0.2">
      <c r="A98" s="38">
        <v>81</v>
      </c>
      <c r="B98" s="39"/>
      <c r="C98" s="47" t="s">
        <v>347</v>
      </c>
      <c r="D98" s="25" t="s">
        <v>206</v>
      </c>
      <c r="E98" s="70">
        <v>2</v>
      </c>
      <c r="F98" s="71"/>
      <c r="G98" s="68"/>
      <c r="H98" s="48"/>
      <c r="I98" s="68"/>
      <c r="J98" s="68"/>
      <c r="K98" s="49"/>
      <c r="L98" s="50"/>
      <c r="M98" s="48"/>
      <c r="N98" s="48"/>
      <c r="O98" s="48"/>
      <c r="P98" s="49"/>
    </row>
    <row r="99" spans="1:16" ht="22.5" x14ac:dyDescent="0.2">
      <c r="A99" s="38">
        <v>82</v>
      </c>
      <c r="B99" s="39"/>
      <c r="C99" s="47" t="s">
        <v>338</v>
      </c>
      <c r="D99" s="25" t="s">
        <v>206</v>
      </c>
      <c r="E99" s="70">
        <v>1</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ht="22.5" x14ac:dyDescent="0.2">
      <c r="A100" s="38">
        <v>83</v>
      </c>
      <c r="B100" s="39"/>
      <c r="C100" s="47" t="s">
        <v>337</v>
      </c>
      <c r="D100" s="25" t="s">
        <v>206</v>
      </c>
      <c r="E100" s="70">
        <v>1</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x14ac:dyDescent="0.2">
      <c r="A101" s="38">
        <v>84</v>
      </c>
      <c r="B101" s="39"/>
      <c r="C101" s="47" t="s">
        <v>332</v>
      </c>
      <c r="D101" s="25" t="s">
        <v>109</v>
      </c>
      <c r="E101" s="70">
        <v>4</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v>85</v>
      </c>
      <c r="B102" s="39"/>
      <c r="C102" s="47" t="s">
        <v>333</v>
      </c>
      <c r="D102" s="25" t="s">
        <v>109</v>
      </c>
      <c r="E102" s="70">
        <v>4</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x14ac:dyDescent="0.2">
      <c r="A103" s="38">
        <v>86</v>
      </c>
      <c r="B103" s="39"/>
      <c r="C103" s="47" t="s">
        <v>334</v>
      </c>
      <c r="D103" s="25" t="s">
        <v>109</v>
      </c>
      <c r="E103" s="70">
        <v>4</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87</v>
      </c>
      <c r="B104" s="39"/>
      <c r="C104" s="47" t="s">
        <v>286</v>
      </c>
      <c r="D104" s="25" t="s">
        <v>109</v>
      </c>
      <c r="E104" s="70">
        <v>8</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x14ac:dyDescent="0.2">
      <c r="A105" s="38">
        <v>88</v>
      </c>
      <c r="B105" s="39"/>
      <c r="C105" s="47" t="s">
        <v>287</v>
      </c>
      <c r="D105" s="25" t="s">
        <v>262</v>
      </c>
      <c r="E105" s="70">
        <v>15</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x14ac:dyDescent="0.2">
      <c r="A106" s="38">
        <v>89</v>
      </c>
      <c r="B106" s="39"/>
      <c r="C106" s="47" t="s">
        <v>288</v>
      </c>
      <c r="D106" s="25" t="s">
        <v>231</v>
      </c>
      <c r="E106" s="70">
        <v>24</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x14ac:dyDescent="0.2">
      <c r="A107" s="38">
        <v>90</v>
      </c>
      <c r="B107" s="39"/>
      <c r="C107" s="47" t="s">
        <v>251</v>
      </c>
      <c r="D107" s="25" t="s">
        <v>206</v>
      </c>
      <c r="E107" s="70">
        <v>1</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x14ac:dyDescent="0.2">
      <c r="A108" s="38">
        <v>91</v>
      </c>
      <c r="B108" s="39"/>
      <c r="C108" s="47" t="s">
        <v>289</v>
      </c>
      <c r="D108" s="25" t="s">
        <v>206</v>
      </c>
      <c r="E108" s="70">
        <v>1</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x14ac:dyDescent="0.2">
      <c r="A109" s="38">
        <v>92</v>
      </c>
      <c r="B109" s="39"/>
      <c r="C109" s="47" t="s">
        <v>290</v>
      </c>
      <c r="D109" s="25" t="s">
        <v>109</v>
      </c>
      <c r="E109" s="70">
        <v>4</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x14ac:dyDescent="0.2">
      <c r="A110" s="38">
        <v>93</v>
      </c>
      <c r="B110" s="39"/>
      <c r="C110" s="47" t="s">
        <v>291</v>
      </c>
      <c r="D110" s="25" t="s">
        <v>109</v>
      </c>
      <c r="E110" s="70">
        <v>2</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x14ac:dyDescent="0.2">
      <c r="A111" s="38">
        <v>94</v>
      </c>
      <c r="B111" s="39"/>
      <c r="C111" s="47" t="s">
        <v>292</v>
      </c>
      <c r="D111" s="25" t="s">
        <v>109</v>
      </c>
      <c r="E111" s="70">
        <v>2</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x14ac:dyDescent="0.2">
      <c r="A112" s="38">
        <v>95</v>
      </c>
      <c r="B112" s="39"/>
      <c r="C112" s="47" t="s">
        <v>293</v>
      </c>
      <c r="D112" s="25" t="s">
        <v>109</v>
      </c>
      <c r="E112" s="70">
        <v>8</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x14ac:dyDescent="0.2">
      <c r="A113" s="38">
        <v>96</v>
      </c>
      <c r="B113" s="39"/>
      <c r="C113" s="47" t="s">
        <v>294</v>
      </c>
      <c r="D113" s="25" t="s">
        <v>109</v>
      </c>
      <c r="E113" s="70">
        <v>20</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x14ac:dyDescent="0.2">
      <c r="A114" s="38"/>
      <c r="B114" s="39"/>
      <c r="C114" s="47" t="s">
        <v>298</v>
      </c>
      <c r="D114" s="25"/>
      <c r="E114" s="70"/>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x14ac:dyDescent="0.2">
      <c r="A115" s="38">
        <v>97</v>
      </c>
      <c r="B115" s="39"/>
      <c r="C115" s="47" t="s">
        <v>347</v>
      </c>
      <c r="D115" s="25" t="s">
        <v>206</v>
      </c>
      <c r="E115" s="70">
        <v>1</v>
      </c>
      <c r="F115" s="71"/>
      <c r="G115" s="68"/>
      <c r="H115" s="48"/>
      <c r="I115" s="68"/>
      <c r="J115" s="68"/>
      <c r="K115" s="49"/>
      <c r="L115" s="50"/>
      <c r="M115" s="48"/>
      <c r="N115" s="48"/>
      <c r="O115" s="48"/>
      <c r="P115" s="49"/>
    </row>
    <row r="116" spans="1:16" ht="22.5" x14ac:dyDescent="0.2">
      <c r="A116" s="38">
        <v>98</v>
      </c>
      <c r="B116" s="39"/>
      <c r="C116" s="47" t="s">
        <v>340</v>
      </c>
      <c r="D116" s="25" t="s">
        <v>206</v>
      </c>
      <c r="E116" s="70">
        <v>1</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ht="22.5" x14ac:dyDescent="0.2">
      <c r="A117" s="38">
        <v>99</v>
      </c>
      <c r="B117" s="39"/>
      <c r="C117" s="47" t="s">
        <v>336</v>
      </c>
      <c r="D117" s="25" t="s">
        <v>206</v>
      </c>
      <c r="E117" s="70">
        <v>1</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ht="22.5" x14ac:dyDescent="0.2">
      <c r="A118" s="38">
        <v>100</v>
      </c>
      <c r="B118" s="39"/>
      <c r="C118" s="47" t="s">
        <v>339</v>
      </c>
      <c r="D118" s="25" t="s">
        <v>206</v>
      </c>
      <c r="E118" s="70">
        <v>2</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x14ac:dyDescent="0.2">
      <c r="A119" s="38">
        <v>101</v>
      </c>
      <c r="B119" s="39"/>
      <c r="C119" s="47" t="s">
        <v>332</v>
      </c>
      <c r="D119" s="25" t="s">
        <v>109</v>
      </c>
      <c r="E119" s="70">
        <v>4</v>
      </c>
      <c r="F119" s="71"/>
      <c r="G119" s="68"/>
      <c r="H119" s="48">
        <f t="shared" si="7"/>
        <v>0</v>
      </c>
      <c r="I119" s="68"/>
      <c r="J119" s="68"/>
      <c r="K119" s="49">
        <f t="shared" si="8"/>
        <v>0</v>
      </c>
      <c r="L119" s="50">
        <f t="shared" si="9"/>
        <v>0</v>
      </c>
      <c r="M119" s="48">
        <f t="shared" si="10"/>
        <v>0</v>
      </c>
      <c r="N119" s="48">
        <f t="shared" si="11"/>
        <v>0</v>
      </c>
      <c r="O119" s="48">
        <f t="shared" si="12"/>
        <v>0</v>
      </c>
      <c r="P119" s="49">
        <f t="shared" si="13"/>
        <v>0</v>
      </c>
    </row>
    <row r="120" spans="1:16" x14ac:dyDescent="0.2">
      <c r="A120" s="38">
        <v>102</v>
      </c>
      <c r="B120" s="39"/>
      <c r="C120" s="47" t="s">
        <v>333</v>
      </c>
      <c r="D120" s="25" t="s">
        <v>109</v>
      </c>
      <c r="E120" s="70">
        <v>4</v>
      </c>
      <c r="F120" s="71"/>
      <c r="G120" s="68"/>
      <c r="H120" s="48">
        <f t="shared" si="7"/>
        <v>0</v>
      </c>
      <c r="I120" s="68"/>
      <c r="J120" s="68"/>
      <c r="K120" s="49">
        <f t="shared" si="8"/>
        <v>0</v>
      </c>
      <c r="L120" s="50">
        <f t="shared" si="9"/>
        <v>0</v>
      </c>
      <c r="M120" s="48">
        <f t="shared" si="10"/>
        <v>0</v>
      </c>
      <c r="N120" s="48">
        <f t="shared" si="11"/>
        <v>0</v>
      </c>
      <c r="O120" s="48">
        <f t="shared" si="12"/>
        <v>0</v>
      </c>
      <c r="P120" s="49">
        <f t="shared" si="13"/>
        <v>0</v>
      </c>
    </row>
    <row r="121" spans="1:16" x14ac:dyDescent="0.2">
      <c r="A121" s="38">
        <v>103</v>
      </c>
      <c r="B121" s="39"/>
      <c r="C121" s="47" t="s">
        <v>334</v>
      </c>
      <c r="D121" s="25" t="s">
        <v>109</v>
      </c>
      <c r="E121" s="70">
        <v>4</v>
      </c>
      <c r="F121" s="71"/>
      <c r="G121" s="68"/>
      <c r="H121" s="48">
        <f t="shared" si="7"/>
        <v>0</v>
      </c>
      <c r="I121" s="68"/>
      <c r="J121" s="68"/>
      <c r="K121" s="49">
        <f t="shared" si="8"/>
        <v>0</v>
      </c>
      <c r="L121" s="50">
        <f t="shared" si="9"/>
        <v>0</v>
      </c>
      <c r="M121" s="48">
        <f t="shared" si="10"/>
        <v>0</v>
      </c>
      <c r="N121" s="48">
        <f t="shared" si="11"/>
        <v>0</v>
      </c>
      <c r="O121" s="48">
        <f t="shared" si="12"/>
        <v>0</v>
      </c>
      <c r="P121" s="49">
        <f t="shared" si="13"/>
        <v>0</v>
      </c>
    </row>
    <row r="122" spans="1:16" x14ac:dyDescent="0.2">
      <c r="A122" s="38">
        <v>104</v>
      </c>
      <c r="B122" s="39"/>
      <c r="C122" s="47" t="s">
        <v>286</v>
      </c>
      <c r="D122" s="25" t="s">
        <v>109</v>
      </c>
      <c r="E122" s="70">
        <v>8</v>
      </c>
      <c r="F122" s="71"/>
      <c r="G122" s="68"/>
      <c r="H122" s="48">
        <f t="shared" si="7"/>
        <v>0</v>
      </c>
      <c r="I122" s="68"/>
      <c r="J122" s="68"/>
      <c r="K122" s="49">
        <f t="shared" si="8"/>
        <v>0</v>
      </c>
      <c r="L122" s="50">
        <f t="shared" si="9"/>
        <v>0</v>
      </c>
      <c r="M122" s="48">
        <f t="shared" si="10"/>
        <v>0</v>
      </c>
      <c r="N122" s="48">
        <f t="shared" si="11"/>
        <v>0</v>
      </c>
      <c r="O122" s="48">
        <f t="shared" si="12"/>
        <v>0</v>
      </c>
      <c r="P122" s="49">
        <f t="shared" si="13"/>
        <v>0</v>
      </c>
    </row>
    <row r="123" spans="1:16" x14ac:dyDescent="0.2">
      <c r="A123" s="38">
        <v>105</v>
      </c>
      <c r="B123" s="39"/>
      <c r="C123" s="47" t="s">
        <v>287</v>
      </c>
      <c r="D123" s="25" t="s">
        <v>262</v>
      </c>
      <c r="E123" s="70">
        <v>10</v>
      </c>
      <c r="F123" s="71"/>
      <c r="G123" s="68"/>
      <c r="H123" s="48">
        <f t="shared" si="7"/>
        <v>0</v>
      </c>
      <c r="I123" s="68"/>
      <c r="J123" s="68"/>
      <c r="K123" s="49">
        <f t="shared" si="8"/>
        <v>0</v>
      </c>
      <c r="L123" s="50">
        <f t="shared" si="9"/>
        <v>0</v>
      </c>
      <c r="M123" s="48">
        <f t="shared" si="10"/>
        <v>0</v>
      </c>
      <c r="N123" s="48">
        <f t="shared" si="11"/>
        <v>0</v>
      </c>
      <c r="O123" s="48">
        <f t="shared" si="12"/>
        <v>0</v>
      </c>
      <c r="P123" s="49">
        <f t="shared" si="13"/>
        <v>0</v>
      </c>
    </row>
    <row r="124" spans="1:16" x14ac:dyDescent="0.2">
      <c r="A124" s="38">
        <v>106</v>
      </c>
      <c r="B124" s="39"/>
      <c r="C124" s="47" t="s">
        <v>288</v>
      </c>
      <c r="D124" s="25" t="s">
        <v>231</v>
      </c>
      <c r="E124" s="70">
        <v>24</v>
      </c>
      <c r="F124" s="71"/>
      <c r="G124" s="68"/>
      <c r="H124" s="48">
        <f t="shared" si="7"/>
        <v>0</v>
      </c>
      <c r="I124" s="68"/>
      <c r="J124" s="68"/>
      <c r="K124" s="49">
        <f t="shared" si="8"/>
        <v>0</v>
      </c>
      <c r="L124" s="50">
        <f t="shared" si="9"/>
        <v>0</v>
      </c>
      <c r="M124" s="48">
        <f t="shared" si="10"/>
        <v>0</v>
      </c>
      <c r="N124" s="48">
        <f t="shared" si="11"/>
        <v>0</v>
      </c>
      <c r="O124" s="48">
        <f t="shared" si="12"/>
        <v>0</v>
      </c>
      <c r="P124" s="49">
        <f t="shared" si="13"/>
        <v>0</v>
      </c>
    </row>
    <row r="125" spans="1:16" x14ac:dyDescent="0.2">
      <c r="A125" s="38">
        <v>107</v>
      </c>
      <c r="B125" s="39"/>
      <c r="C125" s="47" t="s">
        <v>251</v>
      </c>
      <c r="D125" s="25" t="s">
        <v>206</v>
      </c>
      <c r="E125" s="70">
        <v>1</v>
      </c>
      <c r="F125" s="71"/>
      <c r="G125" s="68"/>
      <c r="H125" s="48">
        <f t="shared" si="7"/>
        <v>0</v>
      </c>
      <c r="I125" s="68"/>
      <c r="J125" s="68"/>
      <c r="K125" s="49">
        <f t="shared" si="8"/>
        <v>0</v>
      </c>
      <c r="L125" s="50">
        <f t="shared" si="9"/>
        <v>0</v>
      </c>
      <c r="M125" s="48">
        <f t="shared" si="10"/>
        <v>0</v>
      </c>
      <c r="N125" s="48">
        <f t="shared" si="11"/>
        <v>0</v>
      </c>
      <c r="O125" s="48">
        <f t="shared" si="12"/>
        <v>0</v>
      </c>
      <c r="P125" s="49">
        <f t="shared" si="13"/>
        <v>0</v>
      </c>
    </row>
    <row r="126" spans="1:16" x14ac:dyDescent="0.2">
      <c r="A126" s="38">
        <v>108</v>
      </c>
      <c r="B126" s="39"/>
      <c r="C126" s="47" t="s">
        <v>289</v>
      </c>
      <c r="D126" s="25" t="s">
        <v>206</v>
      </c>
      <c r="E126" s="70">
        <v>1</v>
      </c>
      <c r="F126" s="71"/>
      <c r="G126" s="68"/>
      <c r="H126" s="48">
        <f t="shared" si="7"/>
        <v>0</v>
      </c>
      <c r="I126" s="68"/>
      <c r="J126" s="68"/>
      <c r="K126" s="49">
        <f t="shared" si="8"/>
        <v>0</v>
      </c>
      <c r="L126" s="50">
        <f t="shared" si="9"/>
        <v>0</v>
      </c>
      <c r="M126" s="48">
        <f t="shared" si="10"/>
        <v>0</v>
      </c>
      <c r="N126" s="48">
        <f t="shared" si="11"/>
        <v>0</v>
      </c>
      <c r="O126" s="48">
        <f t="shared" si="12"/>
        <v>0</v>
      </c>
      <c r="P126" s="49">
        <f t="shared" si="13"/>
        <v>0</v>
      </c>
    </row>
    <row r="127" spans="1:16" x14ac:dyDescent="0.2">
      <c r="A127" s="38">
        <v>109</v>
      </c>
      <c r="B127" s="39"/>
      <c r="C127" s="47" t="s">
        <v>290</v>
      </c>
      <c r="D127" s="25" t="s">
        <v>109</v>
      </c>
      <c r="E127" s="70">
        <v>4</v>
      </c>
      <c r="F127" s="71"/>
      <c r="G127" s="68"/>
      <c r="H127" s="48">
        <f t="shared" si="7"/>
        <v>0</v>
      </c>
      <c r="I127" s="68"/>
      <c r="J127" s="68"/>
      <c r="K127" s="49">
        <f t="shared" si="8"/>
        <v>0</v>
      </c>
      <c r="L127" s="50">
        <f t="shared" si="9"/>
        <v>0</v>
      </c>
      <c r="M127" s="48">
        <f t="shared" si="10"/>
        <v>0</v>
      </c>
      <c r="N127" s="48">
        <f t="shared" si="11"/>
        <v>0</v>
      </c>
      <c r="O127" s="48">
        <f t="shared" si="12"/>
        <v>0</v>
      </c>
      <c r="P127" s="49">
        <f t="shared" si="13"/>
        <v>0</v>
      </c>
    </row>
    <row r="128" spans="1:16" x14ac:dyDescent="0.2">
      <c r="A128" s="38">
        <v>110</v>
      </c>
      <c r="B128" s="39"/>
      <c r="C128" s="47" t="s">
        <v>291</v>
      </c>
      <c r="D128" s="25" t="s">
        <v>109</v>
      </c>
      <c r="E128" s="70">
        <v>2</v>
      </c>
      <c r="F128" s="71"/>
      <c r="G128" s="68"/>
      <c r="H128" s="48">
        <f t="shared" si="7"/>
        <v>0</v>
      </c>
      <c r="I128" s="68"/>
      <c r="J128" s="68"/>
      <c r="K128" s="49">
        <f t="shared" si="8"/>
        <v>0</v>
      </c>
      <c r="L128" s="50">
        <f t="shared" si="9"/>
        <v>0</v>
      </c>
      <c r="M128" s="48">
        <f t="shared" si="10"/>
        <v>0</v>
      </c>
      <c r="N128" s="48">
        <f t="shared" si="11"/>
        <v>0</v>
      </c>
      <c r="O128" s="48">
        <f t="shared" si="12"/>
        <v>0</v>
      </c>
      <c r="P128" s="49">
        <f t="shared" si="13"/>
        <v>0</v>
      </c>
    </row>
    <row r="129" spans="1:16" x14ac:dyDescent="0.2">
      <c r="A129" s="38">
        <v>111</v>
      </c>
      <c r="B129" s="39"/>
      <c r="C129" s="47" t="s">
        <v>292</v>
      </c>
      <c r="D129" s="25" t="s">
        <v>109</v>
      </c>
      <c r="E129" s="70">
        <v>2</v>
      </c>
      <c r="F129" s="71"/>
      <c r="G129" s="68"/>
      <c r="H129" s="48">
        <f t="shared" si="7"/>
        <v>0</v>
      </c>
      <c r="I129" s="68"/>
      <c r="J129" s="68"/>
      <c r="K129" s="49">
        <f t="shared" si="8"/>
        <v>0</v>
      </c>
      <c r="L129" s="50">
        <f t="shared" si="9"/>
        <v>0</v>
      </c>
      <c r="M129" s="48">
        <f t="shared" si="10"/>
        <v>0</v>
      </c>
      <c r="N129" s="48">
        <f t="shared" si="11"/>
        <v>0</v>
      </c>
      <c r="O129" s="48">
        <f t="shared" si="12"/>
        <v>0</v>
      </c>
      <c r="P129" s="49">
        <f t="shared" si="13"/>
        <v>0</v>
      </c>
    </row>
    <row r="130" spans="1:16" x14ac:dyDescent="0.2">
      <c r="A130" s="38">
        <v>112</v>
      </c>
      <c r="B130" s="39"/>
      <c r="C130" s="47" t="s">
        <v>293</v>
      </c>
      <c r="D130" s="25" t="s">
        <v>109</v>
      </c>
      <c r="E130" s="70">
        <v>4</v>
      </c>
      <c r="F130" s="71"/>
      <c r="G130" s="68"/>
      <c r="H130" s="48">
        <f t="shared" si="7"/>
        <v>0</v>
      </c>
      <c r="I130" s="68"/>
      <c r="J130" s="68"/>
      <c r="K130" s="49">
        <f t="shared" si="8"/>
        <v>0</v>
      </c>
      <c r="L130" s="50">
        <f t="shared" si="9"/>
        <v>0</v>
      </c>
      <c r="M130" s="48">
        <f t="shared" si="10"/>
        <v>0</v>
      </c>
      <c r="N130" s="48">
        <f t="shared" si="11"/>
        <v>0</v>
      </c>
      <c r="O130" s="48">
        <f t="shared" si="12"/>
        <v>0</v>
      </c>
      <c r="P130" s="49">
        <f t="shared" si="13"/>
        <v>0</v>
      </c>
    </row>
    <row r="131" spans="1:16" x14ac:dyDescent="0.2">
      <c r="A131" s="38">
        <v>113</v>
      </c>
      <c r="B131" s="39"/>
      <c r="C131" s="47" t="s">
        <v>294</v>
      </c>
      <c r="D131" s="25" t="s">
        <v>109</v>
      </c>
      <c r="E131" s="70">
        <v>20</v>
      </c>
      <c r="F131" s="71"/>
      <c r="G131" s="68"/>
      <c r="H131" s="48">
        <f t="shared" si="7"/>
        <v>0</v>
      </c>
      <c r="I131" s="68"/>
      <c r="J131" s="68"/>
      <c r="K131" s="49">
        <f t="shared" si="8"/>
        <v>0</v>
      </c>
      <c r="L131" s="50">
        <f t="shared" si="9"/>
        <v>0</v>
      </c>
      <c r="M131" s="48">
        <f t="shared" si="10"/>
        <v>0</v>
      </c>
      <c r="N131" s="48">
        <f t="shared" si="11"/>
        <v>0</v>
      </c>
      <c r="O131" s="48">
        <f t="shared" si="12"/>
        <v>0</v>
      </c>
      <c r="P131" s="49">
        <f t="shared" si="13"/>
        <v>0</v>
      </c>
    </row>
    <row r="132" spans="1:16" x14ac:dyDescent="0.2">
      <c r="A132" s="38"/>
      <c r="B132" s="39"/>
      <c r="C132" s="47" t="s">
        <v>299</v>
      </c>
      <c r="D132" s="25"/>
      <c r="E132" s="70"/>
      <c r="F132" s="71"/>
      <c r="G132" s="68"/>
      <c r="H132" s="48">
        <f t="shared" si="7"/>
        <v>0</v>
      </c>
      <c r="I132" s="68"/>
      <c r="J132" s="68"/>
      <c r="K132" s="49">
        <f t="shared" si="8"/>
        <v>0</v>
      </c>
      <c r="L132" s="50">
        <f t="shared" si="9"/>
        <v>0</v>
      </c>
      <c r="M132" s="48">
        <f t="shared" si="10"/>
        <v>0</v>
      </c>
      <c r="N132" s="48">
        <f t="shared" si="11"/>
        <v>0</v>
      </c>
      <c r="O132" s="48">
        <f t="shared" si="12"/>
        <v>0</v>
      </c>
      <c r="P132" s="49">
        <f t="shared" si="13"/>
        <v>0</v>
      </c>
    </row>
    <row r="133" spans="1:16" x14ac:dyDescent="0.2">
      <c r="A133" s="38">
        <v>114</v>
      </c>
      <c r="B133" s="39"/>
      <c r="C133" s="47" t="s">
        <v>347</v>
      </c>
      <c r="D133" s="25" t="s">
        <v>206</v>
      </c>
      <c r="E133" s="70">
        <v>1</v>
      </c>
      <c r="F133" s="71"/>
      <c r="G133" s="68"/>
      <c r="H133" s="48"/>
      <c r="I133" s="68"/>
      <c r="J133" s="68"/>
      <c r="K133" s="49"/>
      <c r="L133" s="50"/>
      <c r="M133" s="48"/>
      <c r="N133" s="48"/>
      <c r="O133" s="48"/>
      <c r="P133" s="49"/>
    </row>
    <row r="134" spans="1:16" ht="22.5" x14ac:dyDescent="0.2">
      <c r="A134" s="38">
        <v>115</v>
      </c>
      <c r="B134" s="39"/>
      <c r="C134" s="47" t="s">
        <v>340</v>
      </c>
      <c r="D134" s="25" t="s">
        <v>206</v>
      </c>
      <c r="E134" s="70">
        <v>1</v>
      </c>
      <c r="F134" s="71"/>
      <c r="G134" s="68"/>
      <c r="H134" s="48">
        <f t="shared" si="7"/>
        <v>0</v>
      </c>
      <c r="I134" s="68"/>
      <c r="J134" s="68"/>
      <c r="K134" s="49">
        <f t="shared" si="8"/>
        <v>0</v>
      </c>
      <c r="L134" s="50">
        <f t="shared" si="9"/>
        <v>0</v>
      </c>
      <c r="M134" s="48">
        <f t="shared" si="10"/>
        <v>0</v>
      </c>
      <c r="N134" s="48">
        <f t="shared" si="11"/>
        <v>0</v>
      </c>
      <c r="O134" s="48">
        <f t="shared" si="12"/>
        <v>0</v>
      </c>
      <c r="P134" s="49">
        <f t="shared" si="13"/>
        <v>0</v>
      </c>
    </row>
    <row r="135" spans="1:16" ht="22.5" x14ac:dyDescent="0.2">
      <c r="A135" s="38">
        <v>116</v>
      </c>
      <c r="B135" s="39"/>
      <c r="C135" s="47" t="s">
        <v>336</v>
      </c>
      <c r="D135" s="25" t="s">
        <v>206</v>
      </c>
      <c r="E135" s="70">
        <v>1</v>
      </c>
      <c r="F135" s="71"/>
      <c r="G135" s="68"/>
      <c r="H135" s="48">
        <f t="shared" si="7"/>
        <v>0</v>
      </c>
      <c r="I135" s="68"/>
      <c r="J135" s="68"/>
      <c r="K135" s="49">
        <f t="shared" si="8"/>
        <v>0</v>
      </c>
      <c r="L135" s="50">
        <f t="shared" si="9"/>
        <v>0</v>
      </c>
      <c r="M135" s="48">
        <f t="shared" si="10"/>
        <v>0</v>
      </c>
      <c r="N135" s="48">
        <f t="shared" si="11"/>
        <v>0</v>
      </c>
      <c r="O135" s="48">
        <f t="shared" si="12"/>
        <v>0</v>
      </c>
      <c r="P135" s="49">
        <f t="shared" si="13"/>
        <v>0</v>
      </c>
    </row>
    <row r="136" spans="1:16" ht="22.5" x14ac:dyDescent="0.2">
      <c r="A136" s="38">
        <v>117</v>
      </c>
      <c r="B136" s="39"/>
      <c r="C136" s="47" t="s">
        <v>339</v>
      </c>
      <c r="D136" s="25" t="s">
        <v>206</v>
      </c>
      <c r="E136" s="70">
        <v>2</v>
      </c>
      <c r="F136" s="71"/>
      <c r="G136" s="68"/>
      <c r="H136" s="48">
        <f t="shared" si="7"/>
        <v>0</v>
      </c>
      <c r="I136" s="68"/>
      <c r="J136" s="68"/>
      <c r="K136" s="49">
        <f t="shared" si="8"/>
        <v>0</v>
      </c>
      <c r="L136" s="50">
        <f t="shared" si="9"/>
        <v>0</v>
      </c>
      <c r="M136" s="48">
        <f t="shared" si="10"/>
        <v>0</v>
      </c>
      <c r="N136" s="48">
        <f t="shared" si="11"/>
        <v>0</v>
      </c>
      <c r="O136" s="48">
        <f t="shared" si="12"/>
        <v>0</v>
      </c>
      <c r="P136" s="49">
        <f t="shared" si="13"/>
        <v>0</v>
      </c>
    </row>
    <row r="137" spans="1:16" x14ac:dyDescent="0.2">
      <c r="A137" s="38">
        <v>118</v>
      </c>
      <c r="B137" s="39"/>
      <c r="C137" s="47" t="s">
        <v>332</v>
      </c>
      <c r="D137" s="25" t="s">
        <v>109</v>
      </c>
      <c r="E137" s="70">
        <v>4</v>
      </c>
      <c r="F137" s="71"/>
      <c r="G137" s="68"/>
      <c r="H137" s="48">
        <f t="shared" si="7"/>
        <v>0</v>
      </c>
      <c r="I137" s="68"/>
      <c r="J137" s="68"/>
      <c r="K137" s="49">
        <f t="shared" si="8"/>
        <v>0</v>
      </c>
      <c r="L137" s="50">
        <f t="shared" si="9"/>
        <v>0</v>
      </c>
      <c r="M137" s="48">
        <f t="shared" si="10"/>
        <v>0</v>
      </c>
      <c r="N137" s="48">
        <f t="shared" si="11"/>
        <v>0</v>
      </c>
      <c r="O137" s="48">
        <f t="shared" si="12"/>
        <v>0</v>
      </c>
      <c r="P137" s="49">
        <f t="shared" si="13"/>
        <v>0</v>
      </c>
    </row>
    <row r="138" spans="1:16" x14ac:dyDescent="0.2">
      <c r="A138" s="38">
        <v>119</v>
      </c>
      <c r="B138" s="39"/>
      <c r="C138" s="47" t="s">
        <v>333</v>
      </c>
      <c r="D138" s="25" t="s">
        <v>109</v>
      </c>
      <c r="E138" s="70">
        <v>4</v>
      </c>
      <c r="F138" s="71"/>
      <c r="G138" s="68"/>
      <c r="H138" s="48">
        <f t="shared" si="7"/>
        <v>0</v>
      </c>
      <c r="I138" s="68"/>
      <c r="J138" s="68"/>
      <c r="K138" s="49">
        <f t="shared" si="8"/>
        <v>0</v>
      </c>
      <c r="L138" s="50">
        <f t="shared" si="9"/>
        <v>0</v>
      </c>
      <c r="M138" s="48">
        <f t="shared" si="10"/>
        <v>0</v>
      </c>
      <c r="N138" s="48">
        <f t="shared" si="11"/>
        <v>0</v>
      </c>
      <c r="O138" s="48">
        <f t="shared" si="12"/>
        <v>0</v>
      </c>
      <c r="P138" s="49">
        <f t="shared" si="13"/>
        <v>0</v>
      </c>
    </row>
    <row r="139" spans="1:16" x14ac:dyDescent="0.2">
      <c r="A139" s="38">
        <v>120</v>
      </c>
      <c r="B139" s="39"/>
      <c r="C139" s="47" t="s">
        <v>334</v>
      </c>
      <c r="D139" s="25" t="s">
        <v>109</v>
      </c>
      <c r="E139" s="70">
        <v>4</v>
      </c>
      <c r="F139" s="71"/>
      <c r="G139" s="68"/>
      <c r="H139" s="48">
        <f t="shared" si="7"/>
        <v>0</v>
      </c>
      <c r="I139" s="68"/>
      <c r="J139" s="68"/>
      <c r="K139" s="49">
        <f t="shared" si="8"/>
        <v>0</v>
      </c>
      <c r="L139" s="50">
        <f t="shared" si="9"/>
        <v>0</v>
      </c>
      <c r="M139" s="48">
        <f t="shared" si="10"/>
        <v>0</v>
      </c>
      <c r="N139" s="48">
        <f t="shared" si="11"/>
        <v>0</v>
      </c>
      <c r="O139" s="48">
        <f t="shared" si="12"/>
        <v>0</v>
      </c>
      <c r="P139" s="49">
        <f t="shared" si="13"/>
        <v>0</v>
      </c>
    </row>
    <row r="140" spans="1:16" x14ac:dyDescent="0.2">
      <c r="A140" s="38">
        <v>121</v>
      </c>
      <c r="B140" s="39"/>
      <c r="C140" s="47" t="s">
        <v>286</v>
      </c>
      <c r="D140" s="25" t="s">
        <v>109</v>
      </c>
      <c r="E140" s="70">
        <v>8</v>
      </c>
      <c r="F140" s="71"/>
      <c r="G140" s="68"/>
      <c r="H140" s="48">
        <f t="shared" si="7"/>
        <v>0</v>
      </c>
      <c r="I140" s="68"/>
      <c r="J140" s="68"/>
      <c r="K140" s="49">
        <f t="shared" si="8"/>
        <v>0</v>
      </c>
      <c r="L140" s="50">
        <f t="shared" si="9"/>
        <v>0</v>
      </c>
      <c r="M140" s="48">
        <f t="shared" si="10"/>
        <v>0</v>
      </c>
      <c r="N140" s="48">
        <f t="shared" si="11"/>
        <v>0</v>
      </c>
      <c r="O140" s="48">
        <f t="shared" si="12"/>
        <v>0</v>
      </c>
      <c r="P140" s="49">
        <f t="shared" si="13"/>
        <v>0</v>
      </c>
    </row>
    <row r="141" spans="1:16" x14ac:dyDescent="0.2">
      <c r="A141" s="38">
        <v>122</v>
      </c>
      <c r="B141" s="39"/>
      <c r="C141" s="47" t="s">
        <v>287</v>
      </c>
      <c r="D141" s="25" t="s">
        <v>262</v>
      </c>
      <c r="E141" s="70">
        <v>20</v>
      </c>
      <c r="F141" s="71"/>
      <c r="G141" s="68"/>
      <c r="H141" s="48">
        <f t="shared" si="7"/>
        <v>0</v>
      </c>
      <c r="I141" s="68"/>
      <c r="J141" s="68"/>
      <c r="K141" s="49">
        <f t="shared" si="8"/>
        <v>0</v>
      </c>
      <c r="L141" s="50">
        <f t="shared" si="9"/>
        <v>0</v>
      </c>
      <c r="M141" s="48">
        <f t="shared" si="10"/>
        <v>0</v>
      </c>
      <c r="N141" s="48">
        <f t="shared" si="11"/>
        <v>0</v>
      </c>
      <c r="O141" s="48">
        <f t="shared" si="12"/>
        <v>0</v>
      </c>
      <c r="P141" s="49">
        <f t="shared" si="13"/>
        <v>0</v>
      </c>
    </row>
    <row r="142" spans="1:16" x14ac:dyDescent="0.2">
      <c r="A142" s="38">
        <v>123</v>
      </c>
      <c r="B142" s="39"/>
      <c r="C142" s="47" t="s">
        <v>288</v>
      </c>
      <c r="D142" s="25" t="s">
        <v>231</v>
      </c>
      <c r="E142" s="70">
        <v>26</v>
      </c>
      <c r="F142" s="71"/>
      <c r="G142" s="68"/>
      <c r="H142" s="48">
        <f t="shared" si="7"/>
        <v>0</v>
      </c>
      <c r="I142" s="68"/>
      <c r="J142" s="68"/>
      <c r="K142" s="49">
        <f t="shared" si="8"/>
        <v>0</v>
      </c>
      <c r="L142" s="50">
        <f t="shared" si="9"/>
        <v>0</v>
      </c>
      <c r="M142" s="48">
        <f t="shared" si="10"/>
        <v>0</v>
      </c>
      <c r="N142" s="48">
        <f t="shared" si="11"/>
        <v>0</v>
      </c>
      <c r="O142" s="48">
        <f t="shared" si="12"/>
        <v>0</v>
      </c>
      <c r="P142" s="49">
        <f t="shared" si="13"/>
        <v>0</v>
      </c>
    </row>
    <row r="143" spans="1:16" x14ac:dyDescent="0.2">
      <c r="A143" s="38">
        <v>124</v>
      </c>
      <c r="B143" s="39"/>
      <c r="C143" s="47" t="s">
        <v>251</v>
      </c>
      <c r="D143" s="25" t="s">
        <v>206</v>
      </c>
      <c r="E143" s="70">
        <v>1</v>
      </c>
      <c r="F143" s="71"/>
      <c r="G143" s="68"/>
      <c r="H143" s="48">
        <f t="shared" si="7"/>
        <v>0</v>
      </c>
      <c r="I143" s="68"/>
      <c r="J143" s="68"/>
      <c r="K143" s="49">
        <f t="shared" si="8"/>
        <v>0</v>
      </c>
      <c r="L143" s="50">
        <f t="shared" si="9"/>
        <v>0</v>
      </c>
      <c r="M143" s="48">
        <f t="shared" si="10"/>
        <v>0</v>
      </c>
      <c r="N143" s="48">
        <f t="shared" si="11"/>
        <v>0</v>
      </c>
      <c r="O143" s="48">
        <f t="shared" si="12"/>
        <v>0</v>
      </c>
      <c r="P143" s="49">
        <f t="shared" si="13"/>
        <v>0</v>
      </c>
    </row>
    <row r="144" spans="1:16" x14ac:dyDescent="0.2">
      <c r="A144" s="38">
        <v>125</v>
      </c>
      <c r="B144" s="39"/>
      <c r="C144" s="47" t="s">
        <v>289</v>
      </c>
      <c r="D144" s="25" t="s">
        <v>206</v>
      </c>
      <c r="E144" s="70">
        <v>1</v>
      </c>
      <c r="F144" s="71"/>
      <c r="G144" s="68"/>
      <c r="H144" s="48">
        <f t="shared" si="7"/>
        <v>0</v>
      </c>
      <c r="I144" s="68"/>
      <c r="J144" s="68"/>
      <c r="K144" s="49">
        <f t="shared" si="8"/>
        <v>0</v>
      </c>
      <c r="L144" s="50">
        <f t="shared" si="9"/>
        <v>0</v>
      </c>
      <c r="M144" s="48">
        <f t="shared" si="10"/>
        <v>0</v>
      </c>
      <c r="N144" s="48">
        <f t="shared" si="11"/>
        <v>0</v>
      </c>
      <c r="O144" s="48">
        <f t="shared" si="12"/>
        <v>0</v>
      </c>
      <c r="P144" s="49">
        <f t="shared" si="13"/>
        <v>0</v>
      </c>
    </row>
    <row r="145" spans="1:16" x14ac:dyDescent="0.2">
      <c r="A145" s="38">
        <v>126</v>
      </c>
      <c r="B145" s="39"/>
      <c r="C145" s="47" t="s">
        <v>290</v>
      </c>
      <c r="D145" s="25" t="s">
        <v>109</v>
      </c>
      <c r="E145" s="70">
        <v>4</v>
      </c>
      <c r="F145" s="71"/>
      <c r="G145" s="68"/>
      <c r="H145" s="48">
        <f t="shared" si="7"/>
        <v>0</v>
      </c>
      <c r="I145" s="68"/>
      <c r="J145" s="68"/>
      <c r="K145" s="49">
        <f t="shared" si="8"/>
        <v>0</v>
      </c>
      <c r="L145" s="50">
        <f t="shared" si="9"/>
        <v>0</v>
      </c>
      <c r="M145" s="48">
        <f t="shared" si="10"/>
        <v>0</v>
      </c>
      <c r="N145" s="48">
        <f t="shared" si="11"/>
        <v>0</v>
      </c>
      <c r="O145" s="48">
        <f t="shared" si="12"/>
        <v>0</v>
      </c>
      <c r="P145" s="49">
        <f t="shared" si="13"/>
        <v>0</v>
      </c>
    </row>
    <row r="146" spans="1:16" x14ac:dyDescent="0.2">
      <c r="A146" s="38">
        <v>127</v>
      </c>
      <c r="B146" s="39"/>
      <c r="C146" s="47" t="s">
        <v>291</v>
      </c>
      <c r="D146" s="25" t="s">
        <v>109</v>
      </c>
      <c r="E146" s="70">
        <v>2</v>
      </c>
      <c r="F146" s="71"/>
      <c r="G146" s="68"/>
      <c r="H146" s="48">
        <f t="shared" si="7"/>
        <v>0</v>
      </c>
      <c r="I146" s="68"/>
      <c r="J146" s="68"/>
      <c r="K146" s="49">
        <f t="shared" si="8"/>
        <v>0</v>
      </c>
      <c r="L146" s="50">
        <f t="shared" si="9"/>
        <v>0</v>
      </c>
      <c r="M146" s="48">
        <f t="shared" si="10"/>
        <v>0</v>
      </c>
      <c r="N146" s="48">
        <f t="shared" si="11"/>
        <v>0</v>
      </c>
      <c r="O146" s="48">
        <f t="shared" si="12"/>
        <v>0</v>
      </c>
      <c r="P146" s="49">
        <f t="shared" si="13"/>
        <v>0</v>
      </c>
    </row>
    <row r="147" spans="1:16" x14ac:dyDescent="0.2">
      <c r="A147" s="38">
        <v>128</v>
      </c>
      <c r="B147" s="39"/>
      <c r="C147" s="47" t="s">
        <v>292</v>
      </c>
      <c r="D147" s="25" t="s">
        <v>109</v>
      </c>
      <c r="E147" s="70">
        <v>2</v>
      </c>
      <c r="F147" s="71"/>
      <c r="G147" s="68"/>
      <c r="H147" s="48">
        <f t="shared" si="7"/>
        <v>0</v>
      </c>
      <c r="I147" s="68"/>
      <c r="J147" s="68"/>
      <c r="K147" s="49">
        <f t="shared" si="8"/>
        <v>0</v>
      </c>
      <c r="L147" s="50">
        <f t="shared" si="9"/>
        <v>0</v>
      </c>
      <c r="M147" s="48">
        <f t="shared" si="10"/>
        <v>0</v>
      </c>
      <c r="N147" s="48">
        <f t="shared" si="11"/>
        <v>0</v>
      </c>
      <c r="O147" s="48">
        <f t="shared" si="12"/>
        <v>0</v>
      </c>
      <c r="P147" s="49">
        <f t="shared" si="13"/>
        <v>0</v>
      </c>
    </row>
    <row r="148" spans="1:16" x14ac:dyDescent="0.2">
      <c r="A148" s="38">
        <v>129</v>
      </c>
      <c r="B148" s="39"/>
      <c r="C148" s="47" t="s">
        <v>293</v>
      </c>
      <c r="D148" s="25" t="s">
        <v>109</v>
      </c>
      <c r="E148" s="70">
        <v>8</v>
      </c>
      <c r="F148" s="71"/>
      <c r="G148" s="68"/>
      <c r="H148" s="48">
        <f t="shared" si="7"/>
        <v>0</v>
      </c>
      <c r="I148" s="68"/>
      <c r="J148" s="68"/>
      <c r="K148" s="49">
        <f t="shared" si="8"/>
        <v>0</v>
      </c>
      <c r="L148" s="50">
        <f t="shared" si="9"/>
        <v>0</v>
      </c>
      <c r="M148" s="48">
        <f t="shared" si="10"/>
        <v>0</v>
      </c>
      <c r="N148" s="48">
        <f t="shared" si="11"/>
        <v>0</v>
      </c>
      <c r="O148" s="48">
        <f t="shared" si="12"/>
        <v>0</v>
      </c>
      <c r="P148" s="49">
        <f t="shared" si="13"/>
        <v>0</v>
      </c>
    </row>
    <row r="149" spans="1:16" x14ac:dyDescent="0.2">
      <c r="A149" s="38">
        <v>130</v>
      </c>
      <c r="B149" s="39"/>
      <c r="C149" s="47" t="s">
        <v>294</v>
      </c>
      <c r="D149" s="25" t="s">
        <v>109</v>
      </c>
      <c r="E149" s="70">
        <v>20</v>
      </c>
      <c r="F149" s="71"/>
      <c r="G149" s="68"/>
      <c r="H149" s="48">
        <f t="shared" si="7"/>
        <v>0</v>
      </c>
      <c r="I149" s="68"/>
      <c r="J149" s="68"/>
      <c r="K149" s="49">
        <f t="shared" si="8"/>
        <v>0</v>
      </c>
      <c r="L149" s="50">
        <f t="shared" si="9"/>
        <v>0</v>
      </c>
      <c r="M149" s="48">
        <f t="shared" si="10"/>
        <v>0</v>
      </c>
      <c r="N149" s="48">
        <f t="shared" si="11"/>
        <v>0</v>
      </c>
      <c r="O149" s="48">
        <f t="shared" si="12"/>
        <v>0</v>
      </c>
      <c r="P149" s="49">
        <f t="shared" si="13"/>
        <v>0</v>
      </c>
    </row>
    <row r="150" spans="1:16" x14ac:dyDescent="0.2">
      <c r="A150" s="38"/>
      <c r="B150" s="39"/>
      <c r="C150" s="47" t="s">
        <v>300</v>
      </c>
      <c r="D150" s="25"/>
      <c r="E150" s="70"/>
      <c r="F150" s="71"/>
      <c r="G150" s="68"/>
      <c r="H150" s="48">
        <f t="shared" ref="H150:H217" si="14">ROUND(F150*G150,2)</f>
        <v>0</v>
      </c>
      <c r="I150" s="68"/>
      <c r="J150" s="68"/>
      <c r="K150" s="49">
        <f t="shared" ref="K150:K217" si="15">SUM(H150:J150)</f>
        <v>0</v>
      </c>
      <c r="L150" s="50">
        <f t="shared" ref="L150:L217" si="16">ROUND(E150*F150,2)</f>
        <v>0</v>
      </c>
      <c r="M150" s="48">
        <f t="shared" ref="M150:M217" si="17">ROUND(H150*E150,2)</f>
        <v>0</v>
      </c>
      <c r="N150" s="48">
        <f t="shared" ref="N150:N217" si="18">ROUND(I150*E150,2)</f>
        <v>0</v>
      </c>
      <c r="O150" s="48">
        <f t="shared" ref="O150:O217" si="19">ROUND(J150*E150,2)</f>
        <v>0</v>
      </c>
      <c r="P150" s="49">
        <f t="shared" ref="P150:P217" si="20">SUM(M150:O150)</f>
        <v>0</v>
      </c>
    </row>
    <row r="151" spans="1:16" x14ac:dyDescent="0.2">
      <c r="A151" s="38">
        <v>131</v>
      </c>
      <c r="B151" s="39"/>
      <c r="C151" s="47" t="s">
        <v>347</v>
      </c>
      <c r="D151" s="25" t="s">
        <v>206</v>
      </c>
      <c r="E151" s="70">
        <v>2</v>
      </c>
      <c r="F151" s="71"/>
      <c r="G151" s="68"/>
      <c r="H151" s="48"/>
      <c r="I151" s="68"/>
      <c r="J151" s="68"/>
      <c r="K151" s="49"/>
      <c r="L151" s="50"/>
      <c r="M151" s="48"/>
      <c r="N151" s="48"/>
      <c r="O151" s="48"/>
      <c r="P151" s="49"/>
    </row>
    <row r="152" spans="1:16" ht="22.5" x14ac:dyDescent="0.2">
      <c r="A152" s="38">
        <v>132</v>
      </c>
      <c r="B152" s="39"/>
      <c r="C152" s="47" t="s">
        <v>340</v>
      </c>
      <c r="D152" s="25" t="s">
        <v>206</v>
      </c>
      <c r="E152" s="70">
        <v>1</v>
      </c>
      <c r="F152" s="71"/>
      <c r="G152" s="68"/>
      <c r="H152" s="48">
        <f t="shared" si="14"/>
        <v>0</v>
      </c>
      <c r="I152" s="68"/>
      <c r="J152" s="68"/>
      <c r="K152" s="49">
        <f t="shared" si="15"/>
        <v>0</v>
      </c>
      <c r="L152" s="50">
        <f t="shared" si="16"/>
        <v>0</v>
      </c>
      <c r="M152" s="48">
        <f t="shared" si="17"/>
        <v>0</v>
      </c>
      <c r="N152" s="48">
        <f t="shared" si="18"/>
        <v>0</v>
      </c>
      <c r="O152" s="48">
        <f t="shared" si="19"/>
        <v>0</v>
      </c>
      <c r="P152" s="49">
        <f t="shared" si="20"/>
        <v>0</v>
      </c>
    </row>
    <row r="153" spans="1:16" ht="22.5" x14ac:dyDescent="0.2">
      <c r="A153" s="38">
        <v>133</v>
      </c>
      <c r="B153" s="39"/>
      <c r="C153" s="47" t="s">
        <v>336</v>
      </c>
      <c r="D153" s="25" t="s">
        <v>206</v>
      </c>
      <c r="E153" s="70">
        <v>1</v>
      </c>
      <c r="F153" s="71"/>
      <c r="G153" s="68"/>
      <c r="H153" s="48">
        <f t="shared" si="14"/>
        <v>0</v>
      </c>
      <c r="I153" s="68"/>
      <c r="J153" s="68"/>
      <c r="K153" s="49">
        <f t="shared" si="15"/>
        <v>0</v>
      </c>
      <c r="L153" s="50">
        <f t="shared" si="16"/>
        <v>0</v>
      </c>
      <c r="M153" s="48">
        <f t="shared" si="17"/>
        <v>0</v>
      </c>
      <c r="N153" s="48">
        <f t="shared" si="18"/>
        <v>0</v>
      </c>
      <c r="O153" s="48">
        <f t="shared" si="19"/>
        <v>0</v>
      </c>
      <c r="P153" s="49">
        <f t="shared" si="20"/>
        <v>0</v>
      </c>
    </row>
    <row r="154" spans="1:16" x14ac:dyDescent="0.2">
      <c r="A154" s="38">
        <v>134</v>
      </c>
      <c r="B154" s="39"/>
      <c r="C154" s="47" t="s">
        <v>332</v>
      </c>
      <c r="D154" s="25" t="s">
        <v>109</v>
      </c>
      <c r="E154" s="70">
        <v>4</v>
      </c>
      <c r="F154" s="71"/>
      <c r="G154" s="68"/>
      <c r="H154" s="48">
        <f t="shared" si="14"/>
        <v>0</v>
      </c>
      <c r="I154" s="68"/>
      <c r="J154" s="68"/>
      <c r="K154" s="49">
        <f t="shared" si="15"/>
        <v>0</v>
      </c>
      <c r="L154" s="50">
        <f t="shared" si="16"/>
        <v>0</v>
      </c>
      <c r="M154" s="48">
        <f t="shared" si="17"/>
        <v>0</v>
      </c>
      <c r="N154" s="48">
        <f t="shared" si="18"/>
        <v>0</v>
      </c>
      <c r="O154" s="48">
        <f t="shared" si="19"/>
        <v>0</v>
      </c>
      <c r="P154" s="49">
        <f t="shared" si="20"/>
        <v>0</v>
      </c>
    </row>
    <row r="155" spans="1:16" x14ac:dyDescent="0.2">
      <c r="A155" s="38">
        <v>135</v>
      </c>
      <c r="B155" s="39"/>
      <c r="C155" s="47" t="s">
        <v>333</v>
      </c>
      <c r="D155" s="25" t="s">
        <v>109</v>
      </c>
      <c r="E155" s="70">
        <v>4</v>
      </c>
      <c r="F155" s="71"/>
      <c r="G155" s="68"/>
      <c r="H155" s="48">
        <f t="shared" si="14"/>
        <v>0</v>
      </c>
      <c r="I155" s="68"/>
      <c r="J155" s="68"/>
      <c r="K155" s="49">
        <f t="shared" si="15"/>
        <v>0</v>
      </c>
      <c r="L155" s="50">
        <f t="shared" si="16"/>
        <v>0</v>
      </c>
      <c r="M155" s="48">
        <f t="shared" si="17"/>
        <v>0</v>
      </c>
      <c r="N155" s="48">
        <f t="shared" si="18"/>
        <v>0</v>
      </c>
      <c r="O155" s="48">
        <f t="shared" si="19"/>
        <v>0</v>
      </c>
      <c r="P155" s="49">
        <f t="shared" si="20"/>
        <v>0</v>
      </c>
    </row>
    <row r="156" spans="1:16" x14ac:dyDescent="0.2">
      <c r="A156" s="38">
        <v>136</v>
      </c>
      <c r="B156" s="39"/>
      <c r="C156" s="47" t="s">
        <v>334</v>
      </c>
      <c r="D156" s="25" t="s">
        <v>109</v>
      </c>
      <c r="E156" s="70">
        <v>4</v>
      </c>
      <c r="F156" s="71"/>
      <c r="G156" s="68"/>
      <c r="H156" s="48">
        <f t="shared" si="14"/>
        <v>0</v>
      </c>
      <c r="I156" s="68"/>
      <c r="J156" s="68"/>
      <c r="K156" s="49">
        <f t="shared" si="15"/>
        <v>0</v>
      </c>
      <c r="L156" s="50">
        <f t="shared" si="16"/>
        <v>0</v>
      </c>
      <c r="M156" s="48">
        <f t="shared" si="17"/>
        <v>0</v>
      </c>
      <c r="N156" s="48">
        <f t="shared" si="18"/>
        <v>0</v>
      </c>
      <c r="O156" s="48">
        <f t="shared" si="19"/>
        <v>0</v>
      </c>
      <c r="P156" s="49">
        <f t="shared" si="20"/>
        <v>0</v>
      </c>
    </row>
    <row r="157" spans="1:16" x14ac:dyDescent="0.2">
      <c r="A157" s="38">
        <v>137</v>
      </c>
      <c r="B157" s="39"/>
      <c r="C157" s="47" t="s">
        <v>286</v>
      </c>
      <c r="D157" s="25" t="s">
        <v>109</v>
      </c>
      <c r="E157" s="70">
        <v>8</v>
      </c>
      <c r="F157" s="71"/>
      <c r="G157" s="68"/>
      <c r="H157" s="48">
        <f t="shared" si="14"/>
        <v>0</v>
      </c>
      <c r="I157" s="68"/>
      <c r="J157" s="68"/>
      <c r="K157" s="49">
        <f t="shared" si="15"/>
        <v>0</v>
      </c>
      <c r="L157" s="50">
        <f t="shared" si="16"/>
        <v>0</v>
      </c>
      <c r="M157" s="48">
        <f t="shared" si="17"/>
        <v>0</v>
      </c>
      <c r="N157" s="48">
        <f t="shared" si="18"/>
        <v>0</v>
      </c>
      <c r="O157" s="48">
        <f t="shared" si="19"/>
        <v>0</v>
      </c>
      <c r="P157" s="49">
        <f t="shared" si="20"/>
        <v>0</v>
      </c>
    </row>
    <row r="158" spans="1:16" x14ac:dyDescent="0.2">
      <c r="A158" s="38">
        <v>138</v>
      </c>
      <c r="B158" s="39"/>
      <c r="C158" s="47" t="s">
        <v>287</v>
      </c>
      <c r="D158" s="25" t="s">
        <v>262</v>
      </c>
      <c r="E158" s="70">
        <v>20</v>
      </c>
      <c r="F158" s="71"/>
      <c r="G158" s="68"/>
      <c r="H158" s="48">
        <f t="shared" si="14"/>
        <v>0</v>
      </c>
      <c r="I158" s="68"/>
      <c r="J158" s="68"/>
      <c r="K158" s="49">
        <f t="shared" si="15"/>
        <v>0</v>
      </c>
      <c r="L158" s="50">
        <f t="shared" si="16"/>
        <v>0</v>
      </c>
      <c r="M158" s="48">
        <f t="shared" si="17"/>
        <v>0</v>
      </c>
      <c r="N158" s="48">
        <f t="shared" si="18"/>
        <v>0</v>
      </c>
      <c r="O158" s="48">
        <f t="shared" si="19"/>
        <v>0</v>
      </c>
      <c r="P158" s="49">
        <f t="shared" si="20"/>
        <v>0</v>
      </c>
    </row>
    <row r="159" spans="1:16" x14ac:dyDescent="0.2">
      <c r="A159" s="38">
        <v>139</v>
      </c>
      <c r="B159" s="39"/>
      <c r="C159" s="47" t="s">
        <v>288</v>
      </c>
      <c r="D159" s="25" t="s">
        <v>231</v>
      </c>
      <c r="E159" s="70">
        <v>26</v>
      </c>
      <c r="F159" s="71"/>
      <c r="G159" s="68"/>
      <c r="H159" s="48">
        <f t="shared" si="14"/>
        <v>0</v>
      </c>
      <c r="I159" s="68"/>
      <c r="J159" s="68"/>
      <c r="K159" s="49">
        <f t="shared" si="15"/>
        <v>0</v>
      </c>
      <c r="L159" s="50">
        <f t="shared" si="16"/>
        <v>0</v>
      </c>
      <c r="M159" s="48">
        <f t="shared" si="17"/>
        <v>0</v>
      </c>
      <c r="N159" s="48">
        <f t="shared" si="18"/>
        <v>0</v>
      </c>
      <c r="O159" s="48">
        <f t="shared" si="19"/>
        <v>0</v>
      </c>
      <c r="P159" s="49">
        <f t="shared" si="20"/>
        <v>0</v>
      </c>
    </row>
    <row r="160" spans="1:16" x14ac:dyDescent="0.2">
      <c r="A160" s="38">
        <v>140</v>
      </c>
      <c r="B160" s="39"/>
      <c r="C160" s="47" t="s">
        <v>251</v>
      </c>
      <c r="D160" s="25" t="s">
        <v>206</v>
      </c>
      <c r="E160" s="70">
        <v>1</v>
      </c>
      <c r="F160" s="71"/>
      <c r="G160" s="68"/>
      <c r="H160" s="48">
        <f t="shared" si="14"/>
        <v>0</v>
      </c>
      <c r="I160" s="68"/>
      <c r="J160" s="68"/>
      <c r="K160" s="49">
        <f t="shared" si="15"/>
        <v>0</v>
      </c>
      <c r="L160" s="50">
        <f t="shared" si="16"/>
        <v>0</v>
      </c>
      <c r="M160" s="48">
        <f t="shared" si="17"/>
        <v>0</v>
      </c>
      <c r="N160" s="48">
        <f t="shared" si="18"/>
        <v>0</v>
      </c>
      <c r="O160" s="48">
        <f t="shared" si="19"/>
        <v>0</v>
      </c>
      <c r="P160" s="49">
        <f t="shared" si="20"/>
        <v>0</v>
      </c>
    </row>
    <row r="161" spans="1:16" x14ac:dyDescent="0.2">
      <c r="A161" s="38">
        <v>141</v>
      </c>
      <c r="B161" s="39"/>
      <c r="C161" s="47" t="s">
        <v>289</v>
      </c>
      <c r="D161" s="25" t="s">
        <v>206</v>
      </c>
      <c r="E161" s="70">
        <v>1</v>
      </c>
      <c r="F161" s="71"/>
      <c r="G161" s="68"/>
      <c r="H161" s="48">
        <f t="shared" si="14"/>
        <v>0</v>
      </c>
      <c r="I161" s="68"/>
      <c r="J161" s="68"/>
      <c r="K161" s="49">
        <f t="shared" si="15"/>
        <v>0</v>
      </c>
      <c r="L161" s="50">
        <f t="shared" si="16"/>
        <v>0</v>
      </c>
      <c r="M161" s="48">
        <f t="shared" si="17"/>
        <v>0</v>
      </c>
      <c r="N161" s="48">
        <f t="shared" si="18"/>
        <v>0</v>
      </c>
      <c r="O161" s="48">
        <f t="shared" si="19"/>
        <v>0</v>
      </c>
      <c r="P161" s="49">
        <f t="shared" si="20"/>
        <v>0</v>
      </c>
    </row>
    <row r="162" spans="1:16" x14ac:dyDescent="0.2">
      <c r="A162" s="38">
        <v>142</v>
      </c>
      <c r="B162" s="39"/>
      <c r="C162" s="47" t="s">
        <v>290</v>
      </c>
      <c r="D162" s="25" t="s">
        <v>109</v>
      </c>
      <c r="E162" s="70">
        <v>4</v>
      </c>
      <c r="F162" s="71"/>
      <c r="G162" s="68"/>
      <c r="H162" s="48">
        <f t="shared" si="14"/>
        <v>0</v>
      </c>
      <c r="I162" s="68"/>
      <c r="J162" s="68"/>
      <c r="K162" s="49">
        <f t="shared" si="15"/>
        <v>0</v>
      </c>
      <c r="L162" s="50">
        <f t="shared" si="16"/>
        <v>0</v>
      </c>
      <c r="M162" s="48">
        <f t="shared" si="17"/>
        <v>0</v>
      </c>
      <c r="N162" s="48">
        <f t="shared" si="18"/>
        <v>0</v>
      </c>
      <c r="O162" s="48">
        <f t="shared" si="19"/>
        <v>0</v>
      </c>
      <c r="P162" s="49">
        <f t="shared" si="20"/>
        <v>0</v>
      </c>
    </row>
    <row r="163" spans="1:16" x14ac:dyDescent="0.2">
      <c r="A163" s="38">
        <v>143</v>
      </c>
      <c r="B163" s="39"/>
      <c r="C163" s="47" t="s">
        <v>291</v>
      </c>
      <c r="D163" s="25" t="s">
        <v>109</v>
      </c>
      <c r="E163" s="70">
        <v>2</v>
      </c>
      <c r="F163" s="71"/>
      <c r="G163" s="68"/>
      <c r="H163" s="48">
        <f t="shared" si="14"/>
        <v>0</v>
      </c>
      <c r="I163" s="68"/>
      <c r="J163" s="68"/>
      <c r="K163" s="49">
        <f t="shared" si="15"/>
        <v>0</v>
      </c>
      <c r="L163" s="50">
        <f t="shared" si="16"/>
        <v>0</v>
      </c>
      <c r="M163" s="48">
        <f t="shared" si="17"/>
        <v>0</v>
      </c>
      <c r="N163" s="48">
        <f t="shared" si="18"/>
        <v>0</v>
      </c>
      <c r="O163" s="48">
        <f t="shared" si="19"/>
        <v>0</v>
      </c>
      <c r="P163" s="49">
        <f t="shared" si="20"/>
        <v>0</v>
      </c>
    </row>
    <row r="164" spans="1:16" x14ac:dyDescent="0.2">
      <c r="A164" s="38">
        <v>144</v>
      </c>
      <c r="B164" s="39"/>
      <c r="C164" s="47" t="s">
        <v>292</v>
      </c>
      <c r="D164" s="25" t="s">
        <v>109</v>
      </c>
      <c r="E164" s="70">
        <v>2</v>
      </c>
      <c r="F164" s="71"/>
      <c r="G164" s="68"/>
      <c r="H164" s="48">
        <f t="shared" si="14"/>
        <v>0</v>
      </c>
      <c r="I164" s="68"/>
      <c r="J164" s="68"/>
      <c r="K164" s="49">
        <f t="shared" si="15"/>
        <v>0</v>
      </c>
      <c r="L164" s="50">
        <f t="shared" si="16"/>
        <v>0</v>
      </c>
      <c r="M164" s="48">
        <f t="shared" si="17"/>
        <v>0</v>
      </c>
      <c r="N164" s="48">
        <f t="shared" si="18"/>
        <v>0</v>
      </c>
      <c r="O164" s="48">
        <f t="shared" si="19"/>
        <v>0</v>
      </c>
      <c r="P164" s="49">
        <f t="shared" si="20"/>
        <v>0</v>
      </c>
    </row>
    <row r="165" spans="1:16" x14ac:dyDescent="0.2">
      <c r="A165" s="38">
        <v>145</v>
      </c>
      <c r="B165" s="39"/>
      <c r="C165" s="47" t="s">
        <v>293</v>
      </c>
      <c r="D165" s="25" t="s">
        <v>109</v>
      </c>
      <c r="E165" s="70">
        <v>6</v>
      </c>
      <c r="F165" s="71"/>
      <c r="G165" s="68"/>
      <c r="H165" s="48">
        <f t="shared" si="14"/>
        <v>0</v>
      </c>
      <c r="I165" s="68"/>
      <c r="J165" s="68"/>
      <c r="K165" s="49">
        <f t="shared" si="15"/>
        <v>0</v>
      </c>
      <c r="L165" s="50">
        <f t="shared" si="16"/>
        <v>0</v>
      </c>
      <c r="M165" s="48">
        <f t="shared" si="17"/>
        <v>0</v>
      </c>
      <c r="N165" s="48">
        <f t="shared" si="18"/>
        <v>0</v>
      </c>
      <c r="O165" s="48">
        <f t="shared" si="19"/>
        <v>0</v>
      </c>
      <c r="P165" s="49">
        <f t="shared" si="20"/>
        <v>0</v>
      </c>
    </row>
    <row r="166" spans="1:16" x14ac:dyDescent="0.2">
      <c r="A166" s="38">
        <v>146</v>
      </c>
      <c r="B166" s="39"/>
      <c r="C166" s="47" t="s">
        <v>294</v>
      </c>
      <c r="D166" s="25" t="s">
        <v>109</v>
      </c>
      <c r="E166" s="70">
        <v>20</v>
      </c>
      <c r="F166" s="71"/>
      <c r="G166" s="68"/>
      <c r="H166" s="48">
        <f t="shared" si="14"/>
        <v>0</v>
      </c>
      <c r="I166" s="68"/>
      <c r="J166" s="68"/>
      <c r="K166" s="49">
        <f t="shared" si="15"/>
        <v>0</v>
      </c>
      <c r="L166" s="50">
        <f t="shared" si="16"/>
        <v>0</v>
      </c>
      <c r="M166" s="48">
        <f t="shared" si="17"/>
        <v>0</v>
      </c>
      <c r="N166" s="48">
        <f t="shared" si="18"/>
        <v>0</v>
      </c>
      <c r="O166" s="48">
        <f t="shared" si="19"/>
        <v>0</v>
      </c>
      <c r="P166" s="49">
        <f t="shared" si="20"/>
        <v>0</v>
      </c>
    </row>
    <row r="167" spans="1:16" x14ac:dyDescent="0.2">
      <c r="A167" s="38"/>
      <c r="B167" s="39"/>
      <c r="C167" s="47" t="s">
        <v>301</v>
      </c>
      <c r="D167" s="25"/>
      <c r="E167" s="70"/>
      <c r="F167" s="71"/>
      <c r="G167" s="68"/>
      <c r="H167" s="48">
        <f t="shared" si="14"/>
        <v>0</v>
      </c>
      <c r="I167" s="68"/>
      <c r="J167" s="68"/>
      <c r="K167" s="49">
        <f t="shared" si="15"/>
        <v>0</v>
      </c>
      <c r="L167" s="50">
        <f t="shared" si="16"/>
        <v>0</v>
      </c>
      <c r="M167" s="48">
        <f t="shared" si="17"/>
        <v>0</v>
      </c>
      <c r="N167" s="48">
        <f t="shared" si="18"/>
        <v>0</v>
      </c>
      <c r="O167" s="48">
        <f t="shared" si="19"/>
        <v>0</v>
      </c>
      <c r="P167" s="49">
        <f t="shared" si="20"/>
        <v>0</v>
      </c>
    </row>
    <row r="168" spans="1:16" x14ac:dyDescent="0.2">
      <c r="A168" s="38">
        <v>147</v>
      </c>
      <c r="B168" s="39"/>
      <c r="C168" s="47" t="s">
        <v>347</v>
      </c>
      <c r="D168" s="25" t="s">
        <v>206</v>
      </c>
      <c r="E168" s="70">
        <v>1</v>
      </c>
      <c r="F168" s="71"/>
      <c r="G168" s="68"/>
      <c r="H168" s="48"/>
      <c r="I168" s="68"/>
      <c r="J168" s="68"/>
      <c r="K168" s="49"/>
      <c r="L168" s="50"/>
      <c r="M168" s="48"/>
      <c r="N168" s="48"/>
      <c r="O168" s="48"/>
      <c r="P168" s="49"/>
    </row>
    <row r="169" spans="1:16" ht="22.5" x14ac:dyDescent="0.2">
      <c r="A169" s="38">
        <v>148</v>
      </c>
      <c r="B169" s="39"/>
      <c r="C169" s="47" t="s">
        <v>340</v>
      </c>
      <c r="D169" s="25" t="s">
        <v>206</v>
      </c>
      <c r="E169" s="70">
        <v>1</v>
      </c>
      <c r="F169" s="71"/>
      <c r="G169" s="68"/>
      <c r="H169" s="48">
        <f t="shared" si="14"/>
        <v>0</v>
      </c>
      <c r="I169" s="68"/>
      <c r="J169" s="68"/>
      <c r="K169" s="49">
        <f t="shared" si="15"/>
        <v>0</v>
      </c>
      <c r="L169" s="50">
        <f t="shared" si="16"/>
        <v>0</v>
      </c>
      <c r="M169" s="48">
        <f t="shared" si="17"/>
        <v>0</v>
      </c>
      <c r="N169" s="48">
        <f t="shared" si="18"/>
        <v>0</v>
      </c>
      <c r="O169" s="48">
        <f t="shared" si="19"/>
        <v>0</v>
      </c>
      <c r="P169" s="49">
        <f t="shared" si="20"/>
        <v>0</v>
      </c>
    </row>
    <row r="170" spans="1:16" ht="22.5" x14ac:dyDescent="0.2">
      <c r="A170" s="38">
        <v>149</v>
      </c>
      <c r="B170" s="39"/>
      <c r="C170" s="47" t="s">
        <v>336</v>
      </c>
      <c r="D170" s="25" t="s">
        <v>206</v>
      </c>
      <c r="E170" s="70">
        <v>1</v>
      </c>
      <c r="F170" s="71"/>
      <c r="G170" s="68"/>
      <c r="H170" s="48">
        <f t="shared" si="14"/>
        <v>0</v>
      </c>
      <c r="I170" s="68"/>
      <c r="J170" s="68"/>
      <c r="K170" s="49">
        <f t="shared" si="15"/>
        <v>0</v>
      </c>
      <c r="L170" s="50">
        <f t="shared" si="16"/>
        <v>0</v>
      </c>
      <c r="M170" s="48">
        <f t="shared" si="17"/>
        <v>0</v>
      </c>
      <c r="N170" s="48">
        <f t="shared" si="18"/>
        <v>0</v>
      </c>
      <c r="O170" s="48">
        <f t="shared" si="19"/>
        <v>0</v>
      </c>
      <c r="P170" s="49">
        <f t="shared" si="20"/>
        <v>0</v>
      </c>
    </row>
    <row r="171" spans="1:16" ht="22.5" x14ac:dyDescent="0.2">
      <c r="A171" s="38">
        <v>150</v>
      </c>
      <c r="B171" s="39"/>
      <c r="C171" s="47" t="s">
        <v>339</v>
      </c>
      <c r="D171" s="25" t="s">
        <v>206</v>
      </c>
      <c r="E171" s="70">
        <v>2</v>
      </c>
      <c r="F171" s="71"/>
      <c r="G171" s="68"/>
      <c r="H171" s="48">
        <f t="shared" si="14"/>
        <v>0</v>
      </c>
      <c r="I171" s="68"/>
      <c r="J171" s="68"/>
      <c r="K171" s="49">
        <f t="shared" si="15"/>
        <v>0</v>
      </c>
      <c r="L171" s="50">
        <f t="shared" si="16"/>
        <v>0</v>
      </c>
      <c r="M171" s="48">
        <f t="shared" si="17"/>
        <v>0</v>
      </c>
      <c r="N171" s="48">
        <f t="shared" si="18"/>
        <v>0</v>
      </c>
      <c r="O171" s="48">
        <f t="shared" si="19"/>
        <v>0</v>
      </c>
      <c r="P171" s="49">
        <f t="shared" si="20"/>
        <v>0</v>
      </c>
    </row>
    <row r="172" spans="1:16" x14ac:dyDescent="0.2">
      <c r="A172" s="38">
        <v>151</v>
      </c>
      <c r="B172" s="39"/>
      <c r="C172" s="47" t="s">
        <v>332</v>
      </c>
      <c r="D172" s="25" t="s">
        <v>109</v>
      </c>
      <c r="E172" s="70">
        <v>4</v>
      </c>
      <c r="F172" s="71"/>
      <c r="G172" s="68"/>
      <c r="H172" s="48">
        <f t="shared" si="14"/>
        <v>0</v>
      </c>
      <c r="I172" s="68"/>
      <c r="J172" s="68"/>
      <c r="K172" s="49">
        <f t="shared" si="15"/>
        <v>0</v>
      </c>
      <c r="L172" s="50">
        <f t="shared" si="16"/>
        <v>0</v>
      </c>
      <c r="M172" s="48">
        <f t="shared" si="17"/>
        <v>0</v>
      </c>
      <c r="N172" s="48">
        <f t="shared" si="18"/>
        <v>0</v>
      </c>
      <c r="O172" s="48">
        <f t="shared" si="19"/>
        <v>0</v>
      </c>
      <c r="P172" s="49">
        <f t="shared" si="20"/>
        <v>0</v>
      </c>
    </row>
    <row r="173" spans="1:16" x14ac:dyDescent="0.2">
      <c r="A173" s="38">
        <v>152</v>
      </c>
      <c r="B173" s="39"/>
      <c r="C173" s="47" t="s">
        <v>333</v>
      </c>
      <c r="D173" s="25" t="s">
        <v>109</v>
      </c>
      <c r="E173" s="70">
        <v>4</v>
      </c>
      <c r="F173" s="71"/>
      <c r="G173" s="68"/>
      <c r="H173" s="48">
        <f t="shared" si="14"/>
        <v>0</v>
      </c>
      <c r="I173" s="68"/>
      <c r="J173" s="68"/>
      <c r="K173" s="49">
        <f t="shared" si="15"/>
        <v>0</v>
      </c>
      <c r="L173" s="50">
        <f t="shared" si="16"/>
        <v>0</v>
      </c>
      <c r="M173" s="48">
        <f t="shared" si="17"/>
        <v>0</v>
      </c>
      <c r="N173" s="48">
        <f t="shared" si="18"/>
        <v>0</v>
      </c>
      <c r="O173" s="48">
        <f t="shared" si="19"/>
        <v>0</v>
      </c>
      <c r="P173" s="49">
        <f t="shared" si="20"/>
        <v>0</v>
      </c>
    </row>
    <row r="174" spans="1:16" x14ac:dyDescent="0.2">
      <c r="A174" s="38">
        <v>153</v>
      </c>
      <c r="B174" s="39"/>
      <c r="C174" s="47" t="s">
        <v>334</v>
      </c>
      <c r="D174" s="25" t="s">
        <v>109</v>
      </c>
      <c r="E174" s="70">
        <v>4</v>
      </c>
      <c r="F174" s="71"/>
      <c r="G174" s="68"/>
      <c r="H174" s="48">
        <f t="shared" si="14"/>
        <v>0</v>
      </c>
      <c r="I174" s="68"/>
      <c r="J174" s="68"/>
      <c r="K174" s="49">
        <f t="shared" si="15"/>
        <v>0</v>
      </c>
      <c r="L174" s="50">
        <f t="shared" si="16"/>
        <v>0</v>
      </c>
      <c r="M174" s="48">
        <f t="shared" si="17"/>
        <v>0</v>
      </c>
      <c r="N174" s="48">
        <f t="shared" si="18"/>
        <v>0</v>
      </c>
      <c r="O174" s="48">
        <f t="shared" si="19"/>
        <v>0</v>
      </c>
      <c r="P174" s="49">
        <f t="shared" si="20"/>
        <v>0</v>
      </c>
    </row>
    <row r="175" spans="1:16" x14ac:dyDescent="0.2">
      <c r="A175" s="38">
        <v>154</v>
      </c>
      <c r="B175" s="39"/>
      <c r="C175" s="47" t="s">
        <v>286</v>
      </c>
      <c r="D175" s="25" t="s">
        <v>109</v>
      </c>
      <c r="E175" s="70">
        <v>8</v>
      </c>
      <c r="F175" s="71"/>
      <c r="G175" s="68"/>
      <c r="H175" s="48">
        <f t="shared" si="14"/>
        <v>0</v>
      </c>
      <c r="I175" s="68"/>
      <c r="J175" s="68"/>
      <c r="K175" s="49">
        <f t="shared" si="15"/>
        <v>0</v>
      </c>
      <c r="L175" s="50">
        <f t="shared" si="16"/>
        <v>0</v>
      </c>
      <c r="M175" s="48">
        <f t="shared" si="17"/>
        <v>0</v>
      </c>
      <c r="N175" s="48">
        <f t="shared" si="18"/>
        <v>0</v>
      </c>
      <c r="O175" s="48">
        <f t="shared" si="19"/>
        <v>0</v>
      </c>
      <c r="P175" s="49">
        <f t="shared" si="20"/>
        <v>0</v>
      </c>
    </row>
    <row r="176" spans="1:16" x14ac:dyDescent="0.2">
      <c r="A176" s="38">
        <v>155</v>
      </c>
      <c r="B176" s="39"/>
      <c r="C176" s="47" t="s">
        <v>287</v>
      </c>
      <c r="D176" s="25" t="s">
        <v>262</v>
      </c>
      <c r="E176" s="70">
        <v>10</v>
      </c>
      <c r="F176" s="71"/>
      <c r="G176" s="68"/>
      <c r="H176" s="48">
        <f t="shared" si="14"/>
        <v>0</v>
      </c>
      <c r="I176" s="68"/>
      <c r="J176" s="68"/>
      <c r="K176" s="49">
        <f t="shared" si="15"/>
        <v>0</v>
      </c>
      <c r="L176" s="50">
        <f t="shared" si="16"/>
        <v>0</v>
      </c>
      <c r="M176" s="48">
        <f t="shared" si="17"/>
        <v>0</v>
      </c>
      <c r="N176" s="48">
        <f t="shared" si="18"/>
        <v>0</v>
      </c>
      <c r="O176" s="48">
        <f t="shared" si="19"/>
        <v>0</v>
      </c>
      <c r="P176" s="49">
        <f t="shared" si="20"/>
        <v>0</v>
      </c>
    </row>
    <row r="177" spans="1:16" x14ac:dyDescent="0.2">
      <c r="A177" s="38">
        <v>156</v>
      </c>
      <c r="B177" s="39"/>
      <c r="C177" s="47" t="s">
        <v>288</v>
      </c>
      <c r="D177" s="25" t="s">
        <v>231</v>
      </c>
      <c r="E177" s="70">
        <v>24</v>
      </c>
      <c r="F177" s="71"/>
      <c r="G177" s="68"/>
      <c r="H177" s="48">
        <f t="shared" si="14"/>
        <v>0</v>
      </c>
      <c r="I177" s="68"/>
      <c r="J177" s="68"/>
      <c r="K177" s="49">
        <f t="shared" si="15"/>
        <v>0</v>
      </c>
      <c r="L177" s="50">
        <f t="shared" si="16"/>
        <v>0</v>
      </c>
      <c r="M177" s="48">
        <f t="shared" si="17"/>
        <v>0</v>
      </c>
      <c r="N177" s="48">
        <f t="shared" si="18"/>
        <v>0</v>
      </c>
      <c r="O177" s="48">
        <f t="shared" si="19"/>
        <v>0</v>
      </c>
      <c r="P177" s="49">
        <f t="shared" si="20"/>
        <v>0</v>
      </c>
    </row>
    <row r="178" spans="1:16" x14ac:dyDescent="0.2">
      <c r="A178" s="38">
        <v>157</v>
      </c>
      <c r="B178" s="39"/>
      <c r="C178" s="47" t="s">
        <v>251</v>
      </c>
      <c r="D178" s="25" t="s">
        <v>206</v>
      </c>
      <c r="E178" s="70">
        <v>1</v>
      </c>
      <c r="F178" s="71"/>
      <c r="G178" s="68"/>
      <c r="H178" s="48">
        <f t="shared" si="14"/>
        <v>0</v>
      </c>
      <c r="I178" s="68"/>
      <c r="J178" s="68"/>
      <c r="K178" s="49">
        <f t="shared" si="15"/>
        <v>0</v>
      </c>
      <c r="L178" s="50">
        <f t="shared" si="16"/>
        <v>0</v>
      </c>
      <c r="M178" s="48">
        <f t="shared" si="17"/>
        <v>0</v>
      </c>
      <c r="N178" s="48">
        <f t="shared" si="18"/>
        <v>0</v>
      </c>
      <c r="O178" s="48">
        <f t="shared" si="19"/>
        <v>0</v>
      </c>
      <c r="P178" s="49">
        <f t="shared" si="20"/>
        <v>0</v>
      </c>
    </row>
    <row r="179" spans="1:16" x14ac:dyDescent="0.2">
      <c r="A179" s="38">
        <v>158</v>
      </c>
      <c r="B179" s="39"/>
      <c r="C179" s="47" t="s">
        <v>289</v>
      </c>
      <c r="D179" s="25" t="s">
        <v>206</v>
      </c>
      <c r="E179" s="70">
        <v>1</v>
      </c>
      <c r="F179" s="71"/>
      <c r="G179" s="68"/>
      <c r="H179" s="48">
        <f t="shared" si="14"/>
        <v>0</v>
      </c>
      <c r="I179" s="68"/>
      <c r="J179" s="68"/>
      <c r="K179" s="49">
        <f t="shared" si="15"/>
        <v>0</v>
      </c>
      <c r="L179" s="50">
        <f t="shared" si="16"/>
        <v>0</v>
      </c>
      <c r="M179" s="48">
        <f t="shared" si="17"/>
        <v>0</v>
      </c>
      <c r="N179" s="48">
        <f t="shared" si="18"/>
        <v>0</v>
      </c>
      <c r="O179" s="48">
        <f t="shared" si="19"/>
        <v>0</v>
      </c>
      <c r="P179" s="49">
        <f t="shared" si="20"/>
        <v>0</v>
      </c>
    </row>
    <row r="180" spans="1:16" x14ac:dyDescent="0.2">
      <c r="A180" s="38">
        <v>159</v>
      </c>
      <c r="B180" s="39"/>
      <c r="C180" s="47" t="s">
        <v>290</v>
      </c>
      <c r="D180" s="25" t="s">
        <v>109</v>
      </c>
      <c r="E180" s="70">
        <v>4</v>
      </c>
      <c r="F180" s="71"/>
      <c r="G180" s="68"/>
      <c r="H180" s="48">
        <f t="shared" si="14"/>
        <v>0</v>
      </c>
      <c r="I180" s="68"/>
      <c r="J180" s="68"/>
      <c r="K180" s="49">
        <f t="shared" si="15"/>
        <v>0</v>
      </c>
      <c r="L180" s="50">
        <f t="shared" si="16"/>
        <v>0</v>
      </c>
      <c r="M180" s="48">
        <f t="shared" si="17"/>
        <v>0</v>
      </c>
      <c r="N180" s="48">
        <f t="shared" si="18"/>
        <v>0</v>
      </c>
      <c r="O180" s="48">
        <f t="shared" si="19"/>
        <v>0</v>
      </c>
      <c r="P180" s="49">
        <f t="shared" si="20"/>
        <v>0</v>
      </c>
    </row>
    <row r="181" spans="1:16" x14ac:dyDescent="0.2">
      <c r="A181" s="38">
        <v>160</v>
      </c>
      <c r="B181" s="39"/>
      <c r="C181" s="47" t="s">
        <v>291</v>
      </c>
      <c r="D181" s="25" t="s">
        <v>109</v>
      </c>
      <c r="E181" s="70">
        <v>2</v>
      </c>
      <c r="F181" s="71"/>
      <c r="G181" s="68"/>
      <c r="H181" s="48">
        <f t="shared" si="14"/>
        <v>0</v>
      </c>
      <c r="I181" s="68"/>
      <c r="J181" s="68"/>
      <c r="K181" s="49">
        <f t="shared" si="15"/>
        <v>0</v>
      </c>
      <c r="L181" s="50">
        <f t="shared" si="16"/>
        <v>0</v>
      </c>
      <c r="M181" s="48">
        <f t="shared" si="17"/>
        <v>0</v>
      </c>
      <c r="N181" s="48">
        <f t="shared" si="18"/>
        <v>0</v>
      </c>
      <c r="O181" s="48">
        <f t="shared" si="19"/>
        <v>0</v>
      </c>
      <c r="P181" s="49">
        <f t="shared" si="20"/>
        <v>0</v>
      </c>
    </row>
    <row r="182" spans="1:16" x14ac:dyDescent="0.2">
      <c r="A182" s="38">
        <v>161</v>
      </c>
      <c r="B182" s="39"/>
      <c r="C182" s="47" t="s">
        <v>292</v>
      </c>
      <c r="D182" s="25" t="s">
        <v>109</v>
      </c>
      <c r="E182" s="70">
        <v>2</v>
      </c>
      <c r="F182" s="71"/>
      <c r="G182" s="68"/>
      <c r="H182" s="48">
        <f t="shared" si="14"/>
        <v>0</v>
      </c>
      <c r="I182" s="68"/>
      <c r="J182" s="68"/>
      <c r="K182" s="49">
        <f t="shared" si="15"/>
        <v>0</v>
      </c>
      <c r="L182" s="50">
        <f t="shared" si="16"/>
        <v>0</v>
      </c>
      <c r="M182" s="48">
        <f t="shared" si="17"/>
        <v>0</v>
      </c>
      <c r="N182" s="48">
        <f t="shared" si="18"/>
        <v>0</v>
      </c>
      <c r="O182" s="48">
        <f t="shared" si="19"/>
        <v>0</v>
      </c>
      <c r="P182" s="49">
        <f t="shared" si="20"/>
        <v>0</v>
      </c>
    </row>
    <row r="183" spans="1:16" x14ac:dyDescent="0.2">
      <c r="A183" s="38">
        <v>162</v>
      </c>
      <c r="B183" s="39"/>
      <c r="C183" s="47" t="s">
        <v>293</v>
      </c>
      <c r="D183" s="25" t="s">
        <v>109</v>
      </c>
      <c r="E183" s="70">
        <v>4</v>
      </c>
      <c r="F183" s="71"/>
      <c r="G183" s="68"/>
      <c r="H183" s="48">
        <f t="shared" si="14"/>
        <v>0</v>
      </c>
      <c r="I183" s="68"/>
      <c r="J183" s="68"/>
      <c r="K183" s="49">
        <f t="shared" si="15"/>
        <v>0</v>
      </c>
      <c r="L183" s="50">
        <f t="shared" si="16"/>
        <v>0</v>
      </c>
      <c r="M183" s="48">
        <f t="shared" si="17"/>
        <v>0</v>
      </c>
      <c r="N183" s="48">
        <f t="shared" si="18"/>
        <v>0</v>
      </c>
      <c r="O183" s="48">
        <f t="shared" si="19"/>
        <v>0</v>
      </c>
      <c r="P183" s="49">
        <f t="shared" si="20"/>
        <v>0</v>
      </c>
    </row>
    <row r="184" spans="1:16" x14ac:dyDescent="0.2">
      <c r="A184" s="38">
        <v>163</v>
      </c>
      <c r="B184" s="39"/>
      <c r="C184" s="47" t="s">
        <v>294</v>
      </c>
      <c r="D184" s="25" t="s">
        <v>109</v>
      </c>
      <c r="E184" s="70">
        <v>20</v>
      </c>
      <c r="F184" s="71"/>
      <c r="G184" s="68"/>
      <c r="H184" s="48">
        <f t="shared" si="14"/>
        <v>0</v>
      </c>
      <c r="I184" s="68"/>
      <c r="J184" s="68"/>
      <c r="K184" s="49">
        <f t="shared" si="15"/>
        <v>0</v>
      </c>
      <c r="L184" s="50">
        <f t="shared" si="16"/>
        <v>0</v>
      </c>
      <c r="M184" s="48">
        <f t="shared" si="17"/>
        <v>0</v>
      </c>
      <c r="N184" s="48">
        <f t="shared" si="18"/>
        <v>0</v>
      </c>
      <c r="O184" s="48">
        <f t="shared" si="19"/>
        <v>0</v>
      </c>
      <c r="P184" s="49">
        <f t="shared" si="20"/>
        <v>0</v>
      </c>
    </row>
    <row r="185" spans="1:16" x14ac:dyDescent="0.2">
      <c r="A185" s="38"/>
      <c r="B185" s="39"/>
      <c r="C185" s="47" t="s">
        <v>302</v>
      </c>
      <c r="D185" s="25"/>
      <c r="E185" s="70"/>
      <c r="F185" s="71"/>
      <c r="G185" s="68"/>
      <c r="H185" s="48">
        <f t="shared" si="14"/>
        <v>0</v>
      </c>
      <c r="I185" s="68"/>
      <c r="J185" s="68"/>
      <c r="K185" s="49">
        <f t="shared" si="15"/>
        <v>0</v>
      </c>
      <c r="L185" s="50">
        <f t="shared" si="16"/>
        <v>0</v>
      </c>
      <c r="M185" s="48">
        <f t="shared" si="17"/>
        <v>0</v>
      </c>
      <c r="N185" s="48">
        <f t="shared" si="18"/>
        <v>0</v>
      </c>
      <c r="O185" s="48">
        <f t="shared" si="19"/>
        <v>0</v>
      </c>
      <c r="P185" s="49">
        <f t="shared" si="20"/>
        <v>0</v>
      </c>
    </row>
    <row r="186" spans="1:16" x14ac:dyDescent="0.2">
      <c r="A186" s="38">
        <v>164</v>
      </c>
      <c r="B186" s="39"/>
      <c r="C186" s="47" t="s">
        <v>347</v>
      </c>
      <c r="D186" s="25" t="s">
        <v>206</v>
      </c>
      <c r="E186" s="70">
        <v>1</v>
      </c>
      <c r="F186" s="71"/>
      <c r="G186" s="68"/>
      <c r="H186" s="48"/>
      <c r="I186" s="68"/>
      <c r="J186" s="68"/>
      <c r="K186" s="49"/>
      <c r="L186" s="50"/>
      <c r="M186" s="48"/>
      <c r="N186" s="48"/>
      <c r="O186" s="48"/>
      <c r="P186" s="49"/>
    </row>
    <row r="187" spans="1:16" ht="22.5" x14ac:dyDescent="0.2">
      <c r="A187" s="38">
        <v>165</v>
      </c>
      <c r="B187" s="39"/>
      <c r="C187" s="47" t="s">
        <v>338</v>
      </c>
      <c r="D187" s="25" t="s">
        <v>206</v>
      </c>
      <c r="E187" s="70">
        <v>1</v>
      </c>
      <c r="F187" s="71"/>
      <c r="G187" s="68"/>
      <c r="H187" s="48">
        <f t="shared" si="14"/>
        <v>0</v>
      </c>
      <c r="I187" s="68"/>
      <c r="J187" s="68"/>
      <c r="K187" s="49">
        <f t="shared" si="15"/>
        <v>0</v>
      </c>
      <c r="L187" s="50">
        <f t="shared" si="16"/>
        <v>0</v>
      </c>
      <c r="M187" s="48">
        <f t="shared" si="17"/>
        <v>0</v>
      </c>
      <c r="N187" s="48">
        <f t="shared" si="18"/>
        <v>0</v>
      </c>
      <c r="O187" s="48">
        <f t="shared" si="19"/>
        <v>0</v>
      </c>
      <c r="P187" s="49">
        <f t="shared" si="20"/>
        <v>0</v>
      </c>
    </row>
    <row r="188" spans="1:16" ht="22.5" x14ac:dyDescent="0.2">
      <c r="A188" s="38">
        <v>166</v>
      </c>
      <c r="B188" s="39"/>
      <c r="C188" s="47" t="s">
        <v>337</v>
      </c>
      <c r="D188" s="25" t="s">
        <v>206</v>
      </c>
      <c r="E188" s="70">
        <v>1</v>
      </c>
      <c r="F188" s="71"/>
      <c r="G188" s="68"/>
      <c r="H188" s="48">
        <f t="shared" si="14"/>
        <v>0</v>
      </c>
      <c r="I188" s="68"/>
      <c r="J188" s="68"/>
      <c r="K188" s="49">
        <f t="shared" si="15"/>
        <v>0</v>
      </c>
      <c r="L188" s="50">
        <f t="shared" si="16"/>
        <v>0</v>
      </c>
      <c r="M188" s="48">
        <f t="shared" si="17"/>
        <v>0</v>
      </c>
      <c r="N188" s="48">
        <f t="shared" si="18"/>
        <v>0</v>
      </c>
      <c r="O188" s="48">
        <f t="shared" si="19"/>
        <v>0</v>
      </c>
      <c r="P188" s="49">
        <f t="shared" si="20"/>
        <v>0</v>
      </c>
    </row>
    <row r="189" spans="1:16" ht="22.5" x14ac:dyDescent="0.2">
      <c r="A189" s="38">
        <v>167</v>
      </c>
      <c r="B189" s="39"/>
      <c r="C189" s="47" t="s">
        <v>336</v>
      </c>
      <c r="D189" s="25" t="s">
        <v>206</v>
      </c>
      <c r="E189" s="70">
        <v>1</v>
      </c>
      <c r="F189" s="71"/>
      <c r="G189" s="68"/>
      <c r="H189" s="48">
        <f t="shared" si="14"/>
        <v>0</v>
      </c>
      <c r="I189" s="68"/>
      <c r="J189" s="68"/>
      <c r="K189" s="49">
        <f t="shared" si="15"/>
        <v>0</v>
      </c>
      <c r="L189" s="50">
        <f t="shared" si="16"/>
        <v>0</v>
      </c>
      <c r="M189" s="48">
        <f t="shared" si="17"/>
        <v>0</v>
      </c>
      <c r="N189" s="48">
        <f t="shared" si="18"/>
        <v>0</v>
      </c>
      <c r="O189" s="48">
        <f t="shared" si="19"/>
        <v>0</v>
      </c>
      <c r="P189" s="49">
        <f t="shared" si="20"/>
        <v>0</v>
      </c>
    </row>
    <row r="190" spans="1:16" ht="22.5" x14ac:dyDescent="0.2">
      <c r="A190" s="38">
        <v>168</v>
      </c>
      <c r="B190" s="39"/>
      <c r="C190" s="47" t="s">
        <v>335</v>
      </c>
      <c r="D190" s="25" t="s">
        <v>206</v>
      </c>
      <c r="E190" s="70">
        <v>1</v>
      </c>
      <c r="F190" s="71"/>
      <c r="G190" s="68"/>
      <c r="H190" s="48">
        <f t="shared" si="14"/>
        <v>0</v>
      </c>
      <c r="I190" s="68"/>
      <c r="J190" s="68"/>
      <c r="K190" s="49">
        <f t="shared" si="15"/>
        <v>0</v>
      </c>
      <c r="L190" s="50">
        <f t="shared" si="16"/>
        <v>0</v>
      </c>
      <c r="M190" s="48">
        <f t="shared" si="17"/>
        <v>0</v>
      </c>
      <c r="N190" s="48">
        <f t="shared" si="18"/>
        <v>0</v>
      </c>
      <c r="O190" s="48">
        <f t="shared" si="19"/>
        <v>0</v>
      </c>
      <c r="P190" s="49">
        <f t="shared" si="20"/>
        <v>0</v>
      </c>
    </row>
    <row r="191" spans="1:16" x14ac:dyDescent="0.2">
      <c r="A191" s="38">
        <v>169</v>
      </c>
      <c r="B191" s="39"/>
      <c r="C191" s="47" t="s">
        <v>332</v>
      </c>
      <c r="D191" s="25" t="s">
        <v>109</v>
      </c>
      <c r="E191" s="70">
        <v>4</v>
      </c>
      <c r="F191" s="71"/>
      <c r="G191" s="68"/>
      <c r="H191" s="48">
        <f t="shared" si="14"/>
        <v>0</v>
      </c>
      <c r="I191" s="68"/>
      <c r="J191" s="68"/>
      <c r="K191" s="49">
        <f t="shared" si="15"/>
        <v>0</v>
      </c>
      <c r="L191" s="50">
        <f t="shared" si="16"/>
        <v>0</v>
      </c>
      <c r="M191" s="48">
        <f t="shared" si="17"/>
        <v>0</v>
      </c>
      <c r="N191" s="48">
        <f t="shared" si="18"/>
        <v>0</v>
      </c>
      <c r="O191" s="48">
        <f t="shared" si="19"/>
        <v>0</v>
      </c>
      <c r="P191" s="49">
        <f t="shared" si="20"/>
        <v>0</v>
      </c>
    </row>
    <row r="192" spans="1:16" x14ac:dyDescent="0.2">
      <c r="A192" s="38">
        <v>170</v>
      </c>
      <c r="B192" s="39"/>
      <c r="C192" s="47" t="s">
        <v>333</v>
      </c>
      <c r="D192" s="25" t="s">
        <v>109</v>
      </c>
      <c r="E192" s="70">
        <v>4</v>
      </c>
      <c r="F192" s="71"/>
      <c r="G192" s="68"/>
      <c r="H192" s="48">
        <f t="shared" si="14"/>
        <v>0</v>
      </c>
      <c r="I192" s="68"/>
      <c r="J192" s="68"/>
      <c r="K192" s="49">
        <f t="shared" si="15"/>
        <v>0</v>
      </c>
      <c r="L192" s="50">
        <f t="shared" si="16"/>
        <v>0</v>
      </c>
      <c r="M192" s="48">
        <f t="shared" si="17"/>
        <v>0</v>
      </c>
      <c r="N192" s="48">
        <f t="shared" si="18"/>
        <v>0</v>
      </c>
      <c r="O192" s="48">
        <f t="shared" si="19"/>
        <v>0</v>
      </c>
      <c r="P192" s="49">
        <f t="shared" si="20"/>
        <v>0</v>
      </c>
    </row>
    <row r="193" spans="1:16" x14ac:dyDescent="0.2">
      <c r="A193" s="38">
        <v>171</v>
      </c>
      <c r="B193" s="39"/>
      <c r="C193" s="47" t="s">
        <v>334</v>
      </c>
      <c r="D193" s="25" t="s">
        <v>109</v>
      </c>
      <c r="E193" s="70">
        <v>4</v>
      </c>
      <c r="F193" s="71"/>
      <c r="G193" s="68"/>
      <c r="H193" s="48">
        <f t="shared" si="14"/>
        <v>0</v>
      </c>
      <c r="I193" s="68"/>
      <c r="J193" s="68"/>
      <c r="K193" s="49">
        <f t="shared" si="15"/>
        <v>0</v>
      </c>
      <c r="L193" s="50">
        <f t="shared" si="16"/>
        <v>0</v>
      </c>
      <c r="M193" s="48">
        <f t="shared" si="17"/>
        <v>0</v>
      </c>
      <c r="N193" s="48">
        <f t="shared" si="18"/>
        <v>0</v>
      </c>
      <c r="O193" s="48">
        <f t="shared" si="19"/>
        <v>0</v>
      </c>
      <c r="P193" s="49">
        <f t="shared" si="20"/>
        <v>0</v>
      </c>
    </row>
    <row r="194" spans="1:16" x14ac:dyDescent="0.2">
      <c r="A194" s="38">
        <v>172</v>
      </c>
      <c r="B194" s="39"/>
      <c r="C194" s="47" t="s">
        <v>286</v>
      </c>
      <c r="D194" s="25" t="s">
        <v>109</v>
      </c>
      <c r="E194" s="70">
        <v>8</v>
      </c>
      <c r="F194" s="71"/>
      <c r="G194" s="68"/>
      <c r="H194" s="48">
        <f t="shared" si="14"/>
        <v>0</v>
      </c>
      <c r="I194" s="68"/>
      <c r="J194" s="68"/>
      <c r="K194" s="49">
        <f t="shared" si="15"/>
        <v>0</v>
      </c>
      <c r="L194" s="50">
        <f t="shared" si="16"/>
        <v>0</v>
      </c>
      <c r="M194" s="48">
        <f t="shared" si="17"/>
        <v>0</v>
      </c>
      <c r="N194" s="48">
        <f t="shared" si="18"/>
        <v>0</v>
      </c>
      <c r="O194" s="48">
        <f t="shared" si="19"/>
        <v>0</v>
      </c>
      <c r="P194" s="49">
        <f t="shared" si="20"/>
        <v>0</v>
      </c>
    </row>
    <row r="195" spans="1:16" x14ac:dyDescent="0.2">
      <c r="A195" s="38">
        <v>173</v>
      </c>
      <c r="B195" s="39"/>
      <c r="C195" s="47" t="s">
        <v>287</v>
      </c>
      <c r="D195" s="25" t="s">
        <v>262</v>
      </c>
      <c r="E195" s="70">
        <v>10</v>
      </c>
      <c r="F195" s="71"/>
      <c r="G195" s="68"/>
      <c r="H195" s="48">
        <f t="shared" si="14"/>
        <v>0</v>
      </c>
      <c r="I195" s="68"/>
      <c r="J195" s="68"/>
      <c r="K195" s="49">
        <f t="shared" si="15"/>
        <v>0</v>
      </c>
      <c r="L195" s="50">
        <f t="shared" si="16"/>
        <v>0</v>
      </c>
      <c r="M195" s="48">
        <f t="shared" si="17"/>
        <v>0</v>
      </c>
      <c r="N195" s="48">
        <f t="shared" si="18"/>
        <v>0</v>
      </c>
      <c r="O195" s="48">
        <f t="shared" si="19"/>
        <v>0</v>
      </c>
      <c r="P195" s="49">
        <f t="shared" si="20"/>
        <v>0</v>
      </c>
    </row>
    <row r="196" spans="1:16" x14ac:dyDescent="0.2">
      <c r="A196" s="38">
        <v>174</v>
      </c>
      <c r="B196" s="39"/>
      <c r="C196" s="47" t="s">
        <v>288</v>
      </c>
      <c r="D196" s="25" t="s">
        <v>231</v>
      </c>
      <c r="E196" s="70">
        <v>24</v>
      </c>
      <c r="F196" s="71"/>
      <c r="G196" s="68"/>
      <c r="H196" s="48">
        <f t="shared" si="14"/>
        <v>0</v>
      </c>
      <c r="I196" s="68"/>
      <c r="J196" s="68"/>
      <c r="K196" s="49">
        <f t="shared" si="15"/>
        <v>0</v>
      </c>
      <c r="L196" s="50">
        <f t="shared" si="16"/>
        <v>0</v>
      </c>
      <c r="M196" s="48">
        <f t="shared" si="17"/>
        <v>0</v>
      </c>
      <c r="N196" s="48">
        <f t="shared" si="18"/>
        <v>0</v>
      </c>
      <c r="O196" s="48">
        <f t="shared" si="19"/>
        <v>0</v>
      </c>
      <c r="P196" s="49">
        <f t="shared" si="20"/>
        <v>0</v>
      </c>
    </row>
    <row r="197" spans="1:16" x14ac:dyDescent="0.2">
      <c r="A197" s="38">
        <v>175</v>
      </c>
      <c r="B197" s="39"/>
      <c r="C197" s="47" t="s">
        <v>251</v>
      </c>
      <c r="D197" s="25" t="s">
        <v>206</v>
      </c>
      <c r="E197" s="70">
        <v>1</v>
      </c>
      <c r="F197" s="71"/>
      <c r="G197" s="68"/>
      <c r="H197" s="48">
        <f t="shared" si="14"/>
        <v>0</v>
      </c>
      <c r="I197" s="68"/>
      <c r="J197" s="68"/>
      <c r="K197" s="49">
        <f t="shared" si="15"/>
        <v>0</v>
      </c>
      <c r="L197" s="50">
        <f t="shared" si="16"/>
        <v>0</v>
      </c>
      <c r="M197" s="48">
        <f t="shared" si="17"/>
        <v>0</v>
      </c>
      <c r="N197" s="48">
        <f t="shared" si="18"/>
        <v>0</v>
      </c>
      <c r="O197" s="48">
        <f t="shared" si="19"/>
        <v>0</v>
      </c>
      <c r="P197" s="49">
        <f t="shared" si="20"/>
        <v>0</v>
      </c>
    </row>
    <row r="198" spans="1:16" x14ac:dyDescent="0.2">
      <c r="A198" s="38">
        <v>176</v>
      </c>
      <c r="B198" s="39"/>
      <c r="C198" s="47" t="s">
        <v>289</v>
      </c>
      <c r="D198" s="25" t="s">
        <v>206</v>
      </c>
      <c r="E198" s="70">
        <v>1</v>
      </c>
      <c r="F198" s="71"/>
      <c r="G198" s="68"/>
      <c r="H198" s="48">
        <f t="shared" si="14"/>
        <v>0</v>
      </c>
      <c r="I198" s="68"/>
      <c r="J198" s="68"/>
      <c r="K198" s="49">
        <f t="shared" si="15"/>
        <v>0</v>
      </c>
      <c r="L198" s="50">
        <f t="shared" si="16"/>
        <v>0</v>
      </c>
      <c r="M198" s="48">
        <f t="shared" si="17"/>
        <v>0</v>
      </c>
      <c r="N198" s="48">
        <f t="shared" si="18"/>
        <v>0</v>
      </c>
      <c r="O198" s="48">
        <f t="shared" si="19"/>
        <v>0</v>
      </c>
      <c r="P198" s="49">
        <f t="shared" si="20"/>
        <v>0</v>
      </c>
    </row>
    <row r="199" spans="1:16" x14ac:dyDescent="0.2">
      <c r="A199" s="38">
        <v>177</v>
      </c>
      <c r="B199" s="39"/>
      <c r="C199" s="47" t="s">
        <v>290</v>
      </c>
      <c r="D199" s="25" t="s">
        <v>109</v>
      </c>
      <c r="E199" s="70">
        <v>4</v>
      </c>
      <c r="F199" s="71"/>
      <c r="G199" s="68"/>
      <c r="H199" s="48">
        <f t="shared" si="14"/>
        <v>0</v>
      </c>
      <c r="I199" s="68"/>
      <c r="J199" s="68"/>
      <c r="K199" s="49">
        <f t="shared" si="15"/>
        <v>0</v>
      </c>
      <c r="L199" s="50">
        <f t="shared" si="16"/>
        <v>0</v>
      </c>
      <c r="M199" s="48">
        <f t="shared" si="17"/>
        <v>0</v>
      </c>
      <c r="N199" s="48">
        <f t="shared" si="18"/>
        <v>0</v>
      </c>
      <c r="O199" s="48">
        <f t="shared" si="19"/>
        <v>0</v>
      </c>
      <c r="P199" s="49">
        <f t="shared" si="20"/>
        <v>0</v>
      </c>
    </row>
    <row r="200" spans="1:16" x14ac:dyDescent="0.2">
      <c r="A200" s="38">
        <v>178</v>
      </c>
      <c r="B200" s="39"/>
      <c r="C200" s="47" t="s">
        <v>291</v>
      </c>
      <c r="D200" s="25" t="s">
        <v>109</v>
      </c>
      <c r="E200" s="70">
        <v>2</v>
      </c>
      <c r="F200" s="71"/>
      <c r="G200" s="68"/>
      <c r="H200" s="48">
        <f t="shared" si="14"/>
        <v>0</v>
      </c>
      <c r="I200" s="68"/>
      <c r="J200" s="68"/>
      <c r="K200" s="49">
        <f t="shared" si="15"/>
        <v>0</v>
      </c>
      <c r="L200" s="50">
        <f t="shared" si="16"/>
        <v>0</v>
      </c>
      <c r="M200" s="48">
        <f t="shared" si="17"/>
        <v>0</v>
      </c>
      <c r="N200" s="48">
        <f t="shared" si="18"/>
        <v>0</v>
      </c>
      <c r="O200" s="48">
        <f t="shared" si="19"/>
        <v>0</v>
      </c>
      <c r="P200" s="49">
        <f t="shared" si="20"/>
        <v>0</v>
      </c>
    </row>
    <row r="201" spans="1:16" x14ac:dyDescent="0.2">
      <c r="A201" s="38">
        <v>179</v>
      </c>
      <c r="B201" s="39"/>
      <c r="C201" s="47" t="s">
        <v>292</v>
      </c>
      <c r="D201" s="25" t="s">
        <v>109</v>
      </c>
      <c r="E201" s="70">
        <v>2</v>
      </c>
      <c r="F201" s="71"/>
      <c r="G201" s="68"/>
      <c r="H201" s="48">
        <f t="shared" si="14"/>
        <v>0</v>
      </c>
      <c r="I201" s="68"/>
      <c r="J201" s="68"/>
      <c r="K201" s="49">
        <f t="shared" si="15"/>
        <v>0</v>
      </c>
      <c r="L201" s="50">
        <f t="shared" si="16"/>
        <v>0</v>
      </c>
      <c r="M201" s="48">
        <f t="shared" si="17"/>
        <v>0</v>
      </c>
      <c r="N201" s="48">
        <f t="shared" si="18"/>
        <v>0</v>
      </c>
      <c r="O201" s="48">
        <f t="shared" si="19"/>
        <v>0</v>
      </c>
      <c r="P201" s="49">
        <f t="shared" si="20"/>
        <v>0</v>
      </c>
    </row>
    <row r="202" spans="1:16" x14ac:dyDescent="0.2">
      <c r="A202" s="38">
        <v>180</v>
      </c>
      <c r="B202" s="39"/>
      <c r="C202" s="47" t="s">
        <v>293</v>
      </c>
      <c r="D202" s="25" t="s">
        <v>109</v>
      </c>
      <c r="E202" s="70">
        <v>4</v>
      </c>
      <c r="F202" s="71"/>
      <c r="G202" s="68"/>
      <c r="H202" s="48">
        <f t="shared" si="14"/>
        <v>0</v>
      </c>
      <c r="I202" s="68"/>
      <c r="J202" s="68"/>
      <c r="K202" s="49">
        <f t="shared" si="15"/>
        <v>0</v>
      </c>
      <c r="L202" s="50">
        <f t="shared" si="16"/>
        <v>0</v>
      </c>
      <c r="M202" s="48">
        <f t="shared" si="17"/>
        <v>0</v>
      </c>
      <c r="N202" s="48">
        <f t="shared" si="18"/>
        <v>0</v>
      </c>
      <c r="O202" s="48">
        <f t="shared" si="19"/>
        <v>0</v>
      </c>
      <c r="P202" s="49">
        <f t="shared" si="20"/>
        <v>0</v>
      </c>
    </row>
    <row r="203" spans="1:16" x14ac:dyDescent="0.2">
      <c r="A203" s="38">
        <v>181</v>
      </c>
      <c r="B203" s="39"/>
      <c r="C203" s="47" t="s">
        <v>294</v>
      </c>
      <c r="D203" s="25" t="s">
        <v>109</v>
      </c>
      <c r="E203" s="70">
        <v>20</v>
      </c>
      <c r="F203" s="71"/>
      <c r="G203" s="68"/>
      <c r="H203" s="48">
        <f t="shared" si="14"/>
        <v>0</v>
      </c>
      <c r="I203" s="68"/>
      <c r="J203" s="68"/>
      <c r="K203" s="49">
        <f t="shared" si="15"/>
        <v>0</v>
      </c>
      <c r="L203" s="50">
        <f t="shared" si="16"/>
        <v>0</v>
      </c>
      <c r="M203" s="48">
        <f t="shared" si="17"/>
        <v>0</v>
      </c>
      <c r="N203" s="48">
        <f t="shared" si="18"/>
        <v>0</v>
      </c>
      <c r="O203" s="48">
        <f t="shared" si="19"/>
        <v>0</v>
      </c>
      <c r="P203" s="49">
        <f t="shared" si="20"/>
        <v>0</v>
      </c>
    </row>
    <row r="204" spans="1:16" x14ac:dyDescent="0.2">
      <c r="A204" s="38"/>
      <c r="B204" s="39"/>
      <c r="C204" s="47" t="s">
        <v>303</v>
      </c>
      <c r="D204" s="25"/>
      <c r="E204" s="70"/>
      <c r="F204" s="71"/>
      <c r="G204" s="68"/>
      <c r="H204" s="48">
        <f t="shared" si="14"/>
        <v>0</v>
      </c>
      <c r="I204" s="68"/>
      <c r="J204" s="68"/>
      <c r="K204" s="49">
        <f t="shared" si="15"/>
        <v>0</v>
      </c>
      <c r="L204" s="50">
        <f t="shared" si="16"/>
        <v>0</v>
      </c>
      <c r="M204" s="48">
        <f t="shared" si="17"/>
        <v>0</v>
      </c>
      <c r="N204" s="48">
        <f t="shared" si="18"/>
        <v>0</v>
      </c>
      <c r="O204" s="48">
        <f t="shared" si="19"/>
        <v>0</v>
      </c>
      <c r="P204" s="49">
        <f t="shared" si="20"/>
        <v>0</v>
      </c>
    </row>
    <row r="205" spans="1:16" x14ac:dyDescent="0.2">
      <c r="A205" s="38">
        <v>182</v>
      </c>
      <c r="B205" s="39"/>
      <c r="C205" s="47" t="s">
        <v>347</v>
      </c>
      <c r="D205" s="25" t="s">
        <v>206</v>
      </c>
      <c r="E205" s="70">
        <v>1</v>
      </c>
      <c r="F205" s="71"/>
      <c r="G205" s="68"/>
      <c r="H205" s="48"/>
      <c r="I205" s="68"/>
      <c r="J205" s="68"/>
      <c r="K205" s="49"/>
      <c r="L205" s="50"/>
      <c r="M205" s="48"/>
      <c r="N205" s="48"/>
      <c r="O205" s="48"/>
      <c r="P205" s="49"/>
    </row>
    <row r="206" spans="1:16" ht="22.5" x14ac:dyDescent="0.2">
      <c r="A206" s="38">
        <v>183</v>
      </c>
      <c r="B206" s="39"/>
      <c r="C206" s="47" t="s">
        <v>338</v>
      </c>
      <c r="D206" s="25" t="s">
        <v>206</v>
      </c>
      <c r="E206" s="70">
        <v>1</v>
      </c>
      <c r="F206" s="71"/>
      <c r="G206" s="68"/>
      <c r="H206" s="48">
        <f t="shared" si="14"/>
        <v>0</v>
      </c>
      <c r="I206" s="68"/>
      <c r="J206" s="68"/>
      <c r="K206" s="49">
        <f t="shared" si="15"/>
        <v>0</v>
      </c>
      <c r="L206" s="50">
        <f t="shared" si="16"/>
        <v>0</v>
      </c>
      <c r="M206" s="48">
        <f t="shared" si="17"/>
        <v>0</v>
      </c>
      <c r="N206" s="48">
        <f t="shared" si="18"/>
        <v>0</v>
      </c>
      <c r="O206" s="48">
        <f t="shared" si="19"/>
        <v>0</v>
      </c>
      <c r="P206" s="49">
        <f t="shared" si="20"/>
        <v>0</v>
      </c>
    </row>
    <row r="207" spans="1:16" ht="22.5" x14ac:dyDescent="0.2">
      <c r="A207" s="38">
        <v>184</v>
      </c>
      <c r="B207" s="39"/>
      <c r="C207" s="47" t="s">
        <v>337</v>
      </c>
      <c r="D207" s="25" t="s">
        <v>206</v>
      </c>
      <c r="E207" s="70">
        <v>1</v>
      </c>
      <c r="F207" s="71"/>
      <c r="G207" s="68"/>
      <c r="H207" s="48">
        <f t="shared" si="14"/>
        <v>0</v>
      </c>
      <c r="I207" s="68"/>
      <c r="J207" s="68"/>
      <c r="K207" s="49">
        <f t="shared" si="15"/>
        <v>0</v>
      </c>
      <c r="L207" s="50">
        <f t="shared" si="16"/>
        <v>0</v>
      </c>
      <c r="M207" s="48">
        <f t="shared" si="17"/>
        <v>0</v>
      </c>
      <c r="N207" s="48">
        <f t="shared" si="18"/>
        <v>0</v>
      </c>
      <c r="O207" s="48">
        <f t="shared" si="19"/>
        <v>0</v>
      </c>
      <c r="P207" s="49">
        <f t="shared" si="20"/>
        <v>0</v>
      </c>
    </row>
    <row r="208" spans="1:16" ht="22.5" x14ac:dyDescent="0.2">
      <c r="A208" s="38">
        <v>185</v>
      </c>
      <c r="B208" s="39"/>
      <c r="C208" s="47" t="s">
        <v>336</v>
      </c>
      <c r="D208" s="25" t="s">
        <v>206</v>
      </c>
      <c r="E208" s="70">
        <v>1</v>
      </c>
      <c r="F208" s="71"/>
      <c r="G208" s="68"/>
      <c r="H208" s="48">
        <f t="shared" si="14"/>
        <v>0</v>
      </c>
      <c r="I208" s="68"/>
      <c r="J208" s="68"/>
      <c r="K208" s="49">
        <f t="shared" si="15"/>
        <v>0</v>
      </c>
      <c r="L208" s="50">
        <f t="shared" si="16"/>
        <v>0</v>
      </c>
      <c r="M208" s="48">
        <f t="shared" si="17"/>
        <v>0</v>
      </c>
      <c r="N208" s="48">
        <f t="shared" si="18"/>
        <v>0</v>
      </c>
      <c r="O208" s="48">
        <f t="shared" si="19"/>
        <v>0</v>
      </c>
      <c r="P208" s="49">
        <f t="shared" si="20"/>
        <v>0</v>
      </c>
    </row>
    <row r="209" spans="1:16" ht="22.5" x14ac:dyDescent="0.2">
      <c r="A209" s="38">
        <v>186</v>
      </c>
      <c r="B209" s="39"/>
      <c r="C209" s="47" t="s">
        <v>335</v>
      </c>
      <c r="D209" s="25" t="s">
        <v>206</v>
      </c>
      <c r="E209" s="70">
        <v>1</v>
      </c>
      <c r="F209" s="71"/>
      <c r="G209" s="68"/>
      <c r="H209" s="48">
        <f t="shared" si="14"/>
        <v>0</v>
      </c>
      <c r="I209" s="68"/>
      <c r="J209" s="68"/>
      <c r="K209" s="49">
        <f t="shared" si="15"/>
        <v>0</v>
      </c>
      <c r="L209" s="50">
        <f t="shared" si="16"/>
        <v>0</v>
      </c>
      <c r="M209" s="48">
        <f t="shared" si="17"/>
        <v>0</v>
      </c>
      <c r="N209" s="48">
        <f t="shared" si="18"/>
        <v>0</v>
      </c>
      <c r="O209" s="48">
        <f t="shared" si="19"/>
        <v>0</v>
      </c>
      <c r="P209" s="49">
        <f t="shared" si="20"/>
        <v>0</v>
      </c>
    </row>
    <row r="210" spans="1:16" x14ac:dyDescent="0.2">
      <c r="A210" s="38">
        <v>187</v>
      </c>
      <c r="B210" s="39"/>
      <c r="C210" s="47" t="s">
        <v>332</v>
      </c>
      <c r="D210" s="25" t="s">
        <v>109</v>
      </c>
      <c r="E210" s="70">
        <v>4</v>
      </c>
      <c r="F210" s="71"/>
      <c r="G210" s="68"/>
      <c r="H210" s="48">
        <f t="shared" si="14"/>
        <v>0</v>
      </c>
      <c r="I210" s="68"/>
      <c r="J210" s="68"/>
      <c r="K210" s="49">
        <f t="shared" si="15"/>
        <v>0</v>
      </c>
      <c r="L210" s="50">
        <f t="shared" si="16"/>
        <v>0</v>
      </c>
      <c r="M210" s="48">
        <f t="shared" si="17"/>
        <v>0</v>
      </c>
      <c r="N210" s="48">
        <f t="shared" si="18"/>
        <v>0</v>
      </c>
      <c r="O210" s="48">
        <f t="shared" si="19"/>
        <v>0</v>
      </c>
      <c r="P210" s="49">
        <f t="shared" si="20"/>
        <v>0</v>
      </c>
    </row>
    <row r="211" spans="1:16" x14ac:dyDescent="0.2">
      <c r="A211" s="38">
        <v>188</v>
      </c>
      <c r="B211" s="39"/>
      <c r="C211" s="47" t="s">
        <v>333</v>
      </c>
      <c r="D211" s="25" t="s">
        <v>109</v>
      </c>
      <c r="E211" s="70">
        <v>4</v>
      </c>
      <c r="F211" s="71"/>
      <c r="G211" s="68"/>
      <c r="H211" s="48">
        <f t="shared" si="14"/>
        <v>0</v>
      </c>
      <c r="I211" s="68"/>
      <c r="J211" s="68"/>
      <c r="K211" s="49">
        <f t="shared" si="15"/>
        <v>0</v>
      </c>
      <c r="L211" s="50">
        <f t="shared" si="16"/>
        <v>0</v>
      </c>
      <c r="M211" s="48">
        <f t="shared" si="17"/>
        <v>0</v>
      </c>
      <c r="N211" s="48">
        <f t="shared" si="18"/>
        <v>0</v>
      </c>
      <c r="O211" s="48">
        <f t="shared" si="19"/>
        <v>0</v>
      </c>
      <c r="P211" s="49">
        <f t="shared" si="20"/>
        <v>0</v>
      </c>
    </row>
    <row r="212" spans="1:16" x14ac:dyDescent="0.2">
      <c r="A212" s="38">
        <v>189</v>
      </c>
      <c r="B212" s="39"/>
      <c r="C212" s="47" t="s">
        <v>334</v>
      </c>
      <c r="D212" s="25" t="s">
        <v>109</v>
      </c>
      <c r="E212" s="70">
        <v>4</v>
      </c>
      <c r="F212" s="71"/>
      <c r="G212" s="68"/>
      <c r="H212" s="48">
        <f t="shared" si="14"/>
        <v>0</v>
      </c>
      <c r="I212" s="68"/>
      <c r="J212" s="68"/>
      <c r="K212" s="49">
        <f t="shared" si="15"/>
        <v>0</v>
      </c>
      <c r="L212" s="50">
        <f t="shared" si="16"/>
        <v>0</v>
      </c>
      <c r="M212" s="48">
        <f t="shared" si="17"/>
        <v>0</v>
      </c>
      <c r="N212" s="48">
        <f t="shared" si="18"/>
        <v>0</v>
      </c>
      <c r="O212" s="48">
        <f t="shared" si="19"/>
        <v>0</v>
      </c>
      <c r="P212" s="49">
        <f t="shared" si="20"/>
        <v>0</v>
      </c>
    </row>
    <row r="213" spans="1:16" x14ac:dyDescent="0.2">
      <c r="A213" s="38">
        <v>190</v>
      </c>
      <c r="B213" s="39"/>
      <c r="C213" s="47" t="s">
        <v>286</v>
      </c>
      <c r="D213" s="25" t="s">
        <v>109</v>
      </c>
      <c r="E213" s="70">
        <v>8</v>
      </c>
      <c r="F213" s="71"/>
      <c r="G213" s="68"/>
      <c r="H213" s="48">
        <f t="shared" si="14"/>
        <v>0</v>
      </c>
      <c r="I213" s="68"/>
      <c r="J213" s="68"/>
      <c r="K213" s="49">
        <f t="shared" si="15"/>
        <v>0</v>
      </c>
      <c r="L213" s="50">
        <f t="shared" si="16"/>
        <v>0</v>
      </c>
      <c r="M213" s="48">
        <f t="shared" si="17"/>
        <v>0</v>
      </c>
      <c r="N213" s="48">
        <f t="shared" si="18"/>
        <v>0</v>
      </c>
      <c r="O213" s="48">
        <f t="shared" si="19"/>
        <v>0</v>
      </c>
      <c r="P213" s="49">
        <f t="shared" si="20"/>
        <v>0</v>
      </c>
    </row>
    <row r="214" spans="1:16" x14ac:dyDescent="0.2">
      <c r="A214" s="38">
        <v>191</v>
      </c>
      <c r="B214" s="39"/>
      <c r="C214" s="47" t="s">
        <v>287</v>
      </c>
      <c r="D214" s="25" t="s">
        <v>262</v>
      </c>
      <c r="E214" s="70">
        <v>20</v>
      </c>
      <c r="F214" s="71"/>
      <c r="G214" s="68"/>
      <c r="H214" s="48">
        <f t="shared" si="14"/>
        <v>0</v>
      </c>
      <c r="I214" s="68"/>
      <c r="J214" s="68"/>
      <c r="K214" s="49">
        <f t="shared" si="15"/>
        <v>0</v>
      </c>
      <c r="L214" s="50">
        <f t="shared" si="16"/>
        <v>0</v>
      </c>
      <c r="M214" s="48">
        <f t="shared" si="17"/>
        <v>0</v>
      </c>
      <c r="N214" s="48">
        <f t="shared" si="18"/>
        <v>0</v>
      </c>
      <c r="O214" s="48">
        <f t="shared" si="19"/>
        <v>0</v>
      </c>
      <c r="P214" s="49">
        <f t="shared" si="20"/>
        <v>0</v>
      </c>
    </row>
    <row r="215" spans="1:16" x14ac:dyDescent="0.2">
      <c r="A215" s="38">
        <v>192</v>
      </c>
      <c r="B215" s="39"/>
      <c r="C215" s="47" t="s">
        <v>288</v>
      </c>
      <c r="D215" s="25" t="s">
        <v>231</v>
      </c>
      <c r="E215" s="70">
        <v>26</v>
      </c>
      <c r="F215" s="71"/>
      <c r="G215" s="68"/>
      <c r="H215" s="48">
        <f t="shared" si="14"/>
        <v>0</v>
      </c>
      <c r="I215" s="68"/>
      <c r="J215" s="68"/>
      <c r="K215" s="49">
        <f t="shared" si="15"/>
        <v>0</v>
      </c>
      <c r="L215" s="50">
        <f t="shared" si="16"/>
        <v>0</v>
      </c>
      <c r="M215" s="48">
        <f t="shared" si="17"/>
        <v>0</v>
      </c>
      <c r="N215" s="48">
        <f t="shared" si="18"/>
        <v>0</v>
      </c>
      <c r="O215" s="48">
        <f t="shared" si="19"/>
        <v>0</v>
      </c>
      <c r="P215" s="49">
        <f t="shared" si="20"/>
        <v>0</v>
      </c>
    </row>
    <row r="216" spans="1:16" x14ac:dyDescent="0.2">
      <c r="A216" s="38">
        <v>193</v>
      </c>
      <c r="B216" s="39"/>
      <c r="C216" s="47" t="s">
        <v>251</v>
      </c>
      <c r="D216" s="25" t="s">
        <v>206</v>
      </c>
      <c r="E216" s="70">
        <v>1</v>
      </c>
      <c r="F216" s="71"/>
      <c r="G216" s="68"/>
      <c r="H216" s="48">
        <f t="shared" si="14"/>
        <v>0</v>
      </c>
      <c r="I216" s="68"/>
      <c r="J216" s="68"/>
      <c r="K216" s="49">
        <f t="shared" si="15"/>
        <v>0</v>
      </c>
      <c r="L216" s="50">
        <f t="shared" si="16"/>
        <v>0</v>
      </c>
      <c r="M216" s="48">
        <f t="shared" si="17"/>
        <v>0</v>
      </c>
      <c r="N216" s="48">
        <f t="shared" si="18"/>
        <v>0</v>
      </c>
      <c r="O216" s="48">
        <f t="shared" si="19"/>
        <v>0</v>
      </c>
      <c r="P216" s="49">
        <f t="shared" si="20"/>
        <v>0</v>
      </c>
    </row>
    <row r="217" spans="1:16" x14ac:dyDescent="0.2">
      <c r="A217" s="38">
        <v>194</v>
      </c>
      <c r="B217" s="39"/>
      <c r="C217" s="47" t="s">
        <v>289</v>
      </c>
      <c r="D217" s="25" t="s">
        <v>206</v>
      </c>
      <c r="E217" s="70">
        <v>1</v>
      </c>
      <c r="F217" s="71"/>
      <c r="G217" s="68"/>
      <c r="H217" s="48">
        <f t="shared" si="14"/>
        <v>0</v>
      </c>
      <c r="I217" s="68"/>
      <c r="J217" s="68"/>
      <c r="K217" s="49">
        <f t="shared" si="15"/>
        <v>0</v>
      </c>
      <c r="L217" s="50">
        <f t="shared" si="16"/>
        <v>0</v>
      </c>
      <c r="M217" s="48">
        <f t="shared" si="17"/>
        <v>0</v>
      </c>
      <c r="N217" s="48">
        <f t="shared" si="18"/>
        <v>0</v>
      </c>
      <c r="O217" s="48">
        <f t="shared" si="19"/>
        <v>0</v>
      </c>
      <c r="P217" s="49">
        <f t="shared" si="20"/>
        <v>0</v>
      </c>
    </row>
    <row r="218" spans="1:16" x14ac:dyDescent="0.2">
      <c r="A218" s="38">
        <v>195</v>
      </c>
      <c r="B218" s="39"/>
      <c r="C218" s="47" t="s">
        <v>290</v>
      </c>
      <c r="D218" s="25" t="s">
        <v>109</v>
      </c>
      <c r="E218" s="70">
        <v>4</v>
      </c>
      <c r="F218" s="71"/>
      <c r="G218" s="68"/>
      <c r="H218" s="48">
        <f t="shared" ref="H218:H252" si="21">ROUND(F218*G218,2)</f>
        <v>0</v>
      </c>
      <c r="I218" s="68"/>
      <c r="J218" s="68"/>
      <c r="K218" s="49">
        <f t="shared" ref="K218:K252" si="22">SUM(H218:J218)</f>
        <v>0</v>
      </c>
      <c r="L218" s="50">
        <f t="shared" ref="L218:L252" si="23">ROUND(E218*F218,2)</f>
        <v>0</v>
      </c>
      <c r="M218" s="48">
        <f t="shared" ref="M218:M252" si="24">ROUND(H218*E218,2)</f>
        <v>0</v>
      </c>
      <c r="N218" s="48">
        <f t="shared" ref="N218:N252" si="25">ROUND(I218*E218,2)</f>
        <v>0</v>
      </c>
      <c r="O218" s="48">
        <f t="shared" ref="O218:O252" si="26">ROUND(J218*E218,2)</f>
        <v>0</v>
      </c>
      <c r="P218" s="49">
        <f t="shared" ref="P218:P252" si="27">SUM(M218:O218)</f>
        <v>0</v>
      </c>
    </row>
    <row r="219" spans="1:16" x14ac:dyDescent="0.2">
      <c r="A219" s="38">
        <v>196</v>
      </c>
      <c r="B219" s="39"/>
      <c r="C219" s="47" t="s">
        <v>291</v>
      </c>
      <c r="D219" s="25" t="s">
        <v>109</v>
      </c>
      <c r="E219" s="70">
        <v>2</v>
      </c>
      <c r="F219" s="71"/>
      <c r="G219" s="68"/>
      <c r="H219" s="48">
        <f t="shared" si="21"/>
        <v>0</v>
      </c>
      <c r="I219" s="68"/>
      <c r="J219" s="68"/>
      <c r="K219" s="49">
        <f t="shared" si="22"/>
        <v>0</v>
      </c>
      <c r="L219" s="50">
        <f t="shared" si="23"/>
        <v>0</v>
      </c>
      <c r="M219" s="48">
        <f t="shared" si="24"/>
        <v>0</v>
      </c>
      <c r="N219" s="48">
        <f t="shared" si="25"/>
        <v>0</v>
      </c>
      <c r="O219" s="48">
        <f t="shared" si="26"/>
        <v>0</v>
      </c>
      <c r="P219" s="49">
        <f t="shared" si="27"/>
        <v>0</v>
      </c>
    </row>
    <row r="220" spans="1:16" x14ac:dyDescent="0.2">
      <c r="A220" s="38">
        <v>197</v>
      </c>
      <c r="B220" s="39"/>
      <c r="C220" s="47" t="s">
        <v>292</v>
      </c>
      <c r="D220" s="25" t="s">
        <v>109</v>
      </c>
      <c r="E220" s="70">
        <v>2</v>
      </c>
      <c r="F220" s="71"/>
      <c r="G220" s="68"/>
      <c r="H220" s="48">
        <f t="shared" si="21"/>
        <v>0</v>
      </c>
      <c r="I220" s="68"/>
      <c r="J220" s="68"/>
      <c r="K220" s="49">
        <f t="shared" si="22"/>
        <v>0</v>
      </c>
      <c r="L220" s="50">
        <f t="shared" si="23"/>
        <v>0</v>
      </c>
      <c r="M220" s="48">
        <f t="shared" si="24"/>
        <v>0</v>
      </c>
      <c r="N220" s="48">
        <f t="shared" si="25"/>
        <v>0</v>
      </c>
      <c r="O220" s="48">
        <f t="shared" si="26"/>
        <v>0</v>
      </c>
      <c r="P220" s="49">
        <f t="shared" si="27"/>
        <v>0</v>
      </c>
    </row>
    <row r="221" spans="1:16" x14ac:dyDescent="0.2">
      <c r="A221" s="38">
        <v>198</v>
      </c>
      <c r="B221" s="39"/>
      <c r="C221" s="47" t="s">
        <v>293</v>
      </c>
      <c r="D221" s="25" t="s">
        <v>109</v>
      </c>
      <c r="E221" s="70">
        <v>8</v>
      </c>
      <c r="F221" s="71"/>
      <c r="G221" s="68"/>
      <c r="H221" s="48">
        <f t="shared" si="21"/>
        <v>0</v>
      </c>
      <c r="I221" s="68"/>
      <c r="J221" s="68"/>
      <c r="K221" s="49">
        <f t="shared" si="22"/>
        <v>0</v>
      </c>
      <c r="L221" s="50">
        <f t="shared" si="23"/>
        <v>0</v>
      </c>
      <c r="M221" s="48">
        <f t="shared" si="24"/>
        <v>0</v>
      </c>
      <c r="N221" s="48">
        <f t="shared" si="25"/>
        <v>0</v>
      </c>
      <c r="O221" s="48">
        <f t="shared" si="26"/>
        <v>0</v>
      </c>
      <c r="P221" s="49">
        <f t="shared" si="27"/>
        <v>0</v>
      </c>
    </row>
    <row r="222" spans="1:16" x14ac:dyDescent="0.2">
      <c r="A222" s="38">
        <v>199</v>
      </c>
      <c r="B222" s="39"/>
      <c r="C222" s="47" t="s">
        <v>294</v>
      </c>
      <c r="D222" s="25" t="s">
        <v>109</v>
      </c>
      <c r="E222" s="70">
        <v>20</v>
      </c>
      <c r="F222" s="71"/>
      <c r="G222" s="68"/>
      <c r="H222" s="48">
        <f t="shared" si="21"/>
        <v>0</v>
      </c>
      <c r="I222" s="68"/>
      <c r="J222" s="68"/>
      <c r="K222" s="49">
        <f t="shared" si="22"/>
        <v>0</v>
      </c>
      <c r="L222" s="50">
        <f t="shared" si="23"/>
        <v>0</v>
      </c>
      <c r="M222" s="48">
        <f t="shared" si="24"/>
        <v>0</v>
      </c>
      <c r="N222" s="48">
        <f t="shared" si="25"/>
        <v>0</v>
      </c>
      <c r="O222" s="48">
        <f t="shared" si="26"/>
        <v>0</v>
      </c>
      <c r="P222" s="49">
        <f t="shared" si="27"/>
        <v>0</v>
      </c>
    </row>
    <row r="223" spans="1:16" x14ac:dyDescent="0.2">
      <c r="A223" s="38"/>
      <c r="B223" s="39"/>
      <c r="C223" s="47" t="s">
        <v>304</v>
      </c>
      <c r="D223" s="25"/>
      <c r="E223" s="70"/>
      <c r="F223" s="71"/>
      <c r="G223" s="68"/>
      <c r="H223" s="48">
        <f t="shared" si="21"/>
        <v>0</v>
      </c>
      <c r="I223" s="68"/>
      <c r="J223" s="68"/>
      <c r="K223" s="49">
        <f t="shared" si="22"/>
        <v>0</v>
      </c>
      <c r="L223" s="50">
        <f t="shared" si="23"/>
        <v>0</v>
      </c>
      <c r="M223" s="48">
        <f t="shared" si="24"/>
        <v>0</v>
      </c>
      <c r="N223" s="48">
        <f t="shared" si="25"/>
        <v>0</v>
      </c>
      <c r="O223" s="48">
        <f t="shared" si="26"/>
        <v>0</v>
      </c>
      <c r="P223" s="49">
        <f t="shared" si="27"/>
        <v>0</v>
      </c>
    </row>
    <row r="224" spans="1:16" x14ac:dyDescent="0.2">
      <c r="A224" s="38">
        <v>200</v>
      </c>
      <c r="B224" s="39"/>
      <c r="C224" s="47" t="s">
        <v>347</v>
      </c>
      <c r="D224" s="25" t="s">
        <v>206</v>
      </c>
      <c r="E224" s="70">
        <v>4</v>
      </c>
      <c r="F224" s="71"/>
      <c r="G224" s="68"/>
      <c r="H224" s="48"/>
      <c r="I224" s="68"/>
      <c r="J224" s="68"/>
      <c r="K224" s="49"/>
      <c r="L224" s="50"/>
      <c r="M224" s="48"/>
      <c r="N224" s="48"/>
      <c r="O224" s="48"/>
      <c r="P224" s="49"/>
    </row>
    <row r="225" spans="1:16" x14ac:dyDescent="0.2">
      <c r="A225" s="38">
        <v>201</v>
      </c>
      <c r="B225" s="39"/>
      <c r="C225" s="47" t="s">
        <v>332</v>
      </c>
      <c r="D225" s="25" t="s">
        <v>109</v>
      </c>
      <c r="E225" s="70">
        <v>4</v>
      </c>
      <c r="F225" s="71"/>
      <c r="G225" s="68"/>
      <c r="H225" s="48">
        <f t="shared" si="21"/>
        <v>0</v>
      </c>
      <c r="I225" s="68"/>
      <c r="J225" s="68"/>
      <c r="K225" s="49">
        <f t="shared" si="22"/>
        <v>0</v>
      </c>
      <c r="L225" s="50">
        <f t="shared" si="23"/>
        <v>0</v>
      </c>
      <c r="M225" s="48">
        <f t="shared" si="24"/>
        <v>0</v>
      </c>
      <c r="N225" s="48">
        <f t="shared" si="25"/>
        <v>0</v>
      </c>
      <c r="O225" s="48">
        <f t="shared" si="26"/>
        <v>0</v>
      </c>
      <c r="P225" s="49">
        <f t="shared" si="27"/>
        <v>0</v>
      </c>
    </row>
    <row r="226" spans="1:16" x14ac:dyDescent="0.2">
      <c r="A226" s="38">
        <v>202</v>
      </c>
      <c r="B226" s="39"/>
      <c r="C226" s="47" t="s">
        <v>333</v>
      </c>
      <c r="D226" s="25" t="s">
        <v>109</v>
      </c>
      <c r="E226" s="70">
        <v>4</v>
      </c>
      <c r="F226" s="71"/>
      <c r="G226" s="68"/>
      <c r="H226" s="48">
        <f t="shared" si="21"/>
        <v>0</v>
      </c>
      <c r="I226" s="68"/>
      <c r="J226" s="68"/>
      <c r="K226" s="49">
        <f t="shared" si="22"/>
        <v>0</v>
      </c>
      <c r="L226" s="50">
        <f t="shared" si="23"/>
        <v>0</v>
      </c>
      <c r="M226" s="48">
        <f t="shared" si="24"/>
        <v>0</v>
      </c>
      <c r="N226" s="48">
        <f t="shared" si="25"/>
        <v>0</v>
      </c>
      <c r="O226" s="48">
        <f t="shared" si="26"/>
        <v>0</v>
      </c>
      <c r="P226" s="49">
        <f t="shared" si="27"/>
        <v>0</v>
      </c>
    </row>
    <row r="227" spans="1:16" x14ac:dyDescent="0.2">
      <c r="A227" s="38">
        <v>203</v>
      </c>
      <c r="B227" s="39"/>
      <c r="C227" s="47" t="s">
        <v>334</v>
      </c>
      <c r="D227" s="25" t="s">
        <v>109</v>
      </c>
      <c r="E227" s="70">
        <v>4</v>
      </c>
      <c r="F227" s="71"/>
      <c r="G227" s="68"/>
      <c r="H227" s="48">
        <f t="shared" si="21"/>
        <v>0</v>
      </c>
      <c r="I227" s="68"/>
      <c r="J227" s="68"/>
      <c r="K227" s="49">
        <f t="shared" si="22"/>
        <v>0</v>
      </c>
      <c r="L227" s="50">
        <f t="shared" si="23"/>
        <v>0</v>
      </c>
      <c r="M227" s="48">
        <f t="shared" si="24"/>
        <v>0</v>
      </c>
      <c r="N227" s="48">
        <f t="shared" si="25"/>
        <v>0</v>
      </c>
      <c r="O227" s="48">
        <f t="shared" si="26"/>
        <v>0</v>
      </c>
      <c r="P227" s="49">
        <f t="shared" si="27"/>
        <v>0</v>
      </c>
    </row>
    <row r="228" spans="1:16" x14ac:dyDescent="0.2">
      <c r="A228" s="38">
        <v>204</v>
      </c>
      <c r="B228" s="39"/>
      <c r="C228" s="47" t="s">
        <v>286</v>
      </c>
      <c r="D228" s="25" t="s">
        <v>109</v>
      </c>
      <c r="E228" s="70">
        <v>8</v>
      </c>
      <c r="F228" s="71"/>
      <c r="G228" s="68"/>
      <c r="H228" s="48">
        <f t="shared" si="21"/>
        <v>0</v>
      </c>
      <c r="I228" s="68"/>
      <c r="J228" s="68"/>
      <c r="K228" s="49">
        <f t="shared" si="22"/>
        <v>0</v>
      </c>
      <c r="L228" s="50">
        <f t="shared" si="23"/>
        <v>0</v>
      </c>
      <c r="M228" s="48">
        <f t="shared" si="24"/>
        <v>0</v>
      </c>
      <c r="N228" s="48">
        <f t="shared" si="25"/>
        <v>0</v>
      </c>
      <c r="O228" s="48">
        <f t="shared" si="26"/>
        <v>0</v>
      </c>
      <c r="P228" s="49">
        <f t="shared" si="27"/>
        <v>0</v>
      </c>
    </row>
    <row r="229" spans="1:16" x14ac:dyDescent="0.2">
      <c r="A229" s="38">
        <v>205</v>
      </c>
      <c r="B229" s="39"/>
      <c r="C229" s="47" t="s">
        <v>287</v>
      </c>
      <c r="D229" s="25" t="s">
        <v>262</v>
      </c>
      <c r="E229" s="70">
        <v>20</v>
      </c>
      <c r="F229" s="71"/>
      <c r="G229" s="68"/>
      <c r="H229" s="48">
        <f t="shared" si="21"/>
        <v>0</v>
      </c>
      <c r="I229" s="68"/>
      <c r="J229" s="68"/>
      <c r="K229" s="49">
        <f t="shared" si="22"/>
        <v>0</v>
      </c>
      <c r="L229" s="50">
        <f t="shared" si="23"/>
        <v>0</v>
      </c>
      <c r="M229" s="48">
        <f t="shared" si="24"/>
        <v>0</v>
      </c>
      <c r="N229" s="48">
        <f t="shared" si="25"/>
        <v>0</v>
      </c>
      <c r="O229" s="48">
        <f t="shared" si="26"/>
        <v>0</v>
      </c>
      <c r="P229" s="49">
        <f t="shared" si="27"/>
        <v>0</v>
      </c>
    </row>
    <row r="230" spans="1:16" x14ac:dyDescent="0.2">
      <c r="A230" s="38">
        <v>206</v>
      </c>
      <c r="B230" s="39"/>
      <c r="C230" s="47" t="s">
        <v>288</v>
      </c>
      <c r="D230" s="25" t="s">
        <v>231</v>
      </c>
      <c r="E230" s="70">
        <v>26</v>
      </c>
      <c r="F230" s="71"/>
      <c r="G230" s="68"/>
      <c r="H230" s="48">
        <f t="shared" si="21"/>
        <v>0</v>
      </c>
      <c r="I230" s="68"/>
      <c r="J230" s="68"/>
      <c r="K230" s="49">
        <f t="shared" si="22"/>
        <v>0</v>
      </c>
      <c r="L230" s="50">
        <f t="shared" si="23"/>
        <v>0</v>
      </c>
      <c r="M230" s="48">
        <f t="shared" si="24"/>
        <v>0</v>
      </c>
      <c r="N230" s="48">
        <f t="shared" si="25"/>
        <v>0</v>
      </c>
      <c r="O230" s="48">
        <f t="shared" si="26"/>
        <v>0</v>
      </c>
      <c r="P230" s="49">
        <f t="shared" si="27"/>
        <v>0</v>
      </c>
    </row>
    <row r="231" spans="1:16" x14ac:dyDescent="0.2">
      <c r="A231" s="38">
        <v>207</v>
      </c>
      <c r="B231" s="39"/>
      <c r="C231" s="47" t="s">
        <v>251</v>
      </c>
      <c r="D231" s="25" t="s">
        <v>206</v>
      </c>
      <c r="E231" s="70">
        <v>1</v>
      </c>
      <c r="F231" s="71"/>
      <c r="G231" s="68"/>
      <c r="H231" s="48">
        <f t="shared" si="21"/>
        <v>0</v>
      </c>
      <c r="I231" s="68"/>
      <c r="J231" s="68"/>
      <c r="K231" s="49">
        <f t="shared" si="22"/>
        <v>0</v>
      </c>
      <c r="L231" s="50">
        <f t="shared" si="23"/>
        <v>0</v>
      </c>
      <c r="M231" s="48">
        <f t="shared" si="24"/>
        <v>0</v>
      </c>
      <c r="N231" s="48">
        <f t="shared" si="25"/>
        <v>0</v>
      </c>
      <c r="O231" s="48">
        <f t="shared" si="26"/>
        <v>0</v>
      </c>
      <c r="P231" s="49">
        <f t="shared" si="27"/>
        <v>0</v>
      </c>
    </row>
    <row r="232" spans="1:16" x14ac:dyDescent="0.2">
      <c r="A232" s="38">
        <v>208</v>
      </c>
      <c r="B232" s="39"/>
      <c r="C232" s="47" t="s">
        <v>289</v>
      </c>
      <c r="D232" s="25" t="s">
        <v>206</v>
      </c>
      <c r="E232" s="70">
        <v>1</v>
      </c>
      <c r="F232" s="71"/>
      <c r="G232" s="68"/>
      <c r="H232" s="48">
        <f t="shared" si="21"/>
        <v>0</v>
      </c>
      <c r="I232" s="68"/>
      <c r="J232" s="68"/>
      <c r="K232" s="49">
        <f t="shared" si="22"/>
        <v>0</v>
      </c>
      <c r="L232" s="50">
        <f t="shared" si="23"/>
        <v>0</v>
      </c>
      <c r="M232" s="48">
        <f t="shared" si="24"/>
        <v>0</v>
      </c>
      <c r="N232" s="48">
        <f t="shared" si="25"/>
        <v>0</v>
      </c>
      <c r="O232" s="48">
        <f t="shared" si="26"/>
        <v>0</v>
      </c>
      <c r="P232" s="49">
        <f t="shared" si="27"/>
        <v>0</v>
      </c>
    </row>
    <row r="233" spans="1:16" x14ac:dyDescent="0.2">
      <c r="A233" s="38">
        <v>209</v>
      </c>
      <c r="B233" s="39"/>
      <c r="C233" s="47" t="s">
        <v>290</v>
      </c>
      <c r="D233" s="25" t="s">
        <v>109</v>
      </c>
      <c r="E233" s="70">
        <v>4</v>
      </c>
      <c r="F233" s="71"/>
      <c r="G233" s="68"/>
      <c r="H233" s="48">
        <f t="shared" si="21"/>
        <v>0</v>
      </c>
      <c r="I233" s="68"/>
      <c r="J233" s="68"/>
      <c r="K233" s="49">
        <f t="shared" si="22"/>
        <v>0</v>
      </c>
      <c r="L233" s="50">
        <f t="shared" si="23"/>
        <v>0</v>
      </c>
      <c r="M233" s="48">
        <f t="shared" si="24"/>
        <v>0</v>
      </c>
      <c r="N233" s="48">
        <f t="shared" si="25"/>
        <v>0</v>
      </c>
      <c r="O233" s="48">
        <f t="shared" si="26"/>
        <v>0</v>
      </c>
      <c r="P233" s="49">
        <f t="shared" si="27"/>
        <v>0</v>
      </c>
    </row>
    <row r="234" spans="1:16" x14ac:dyDescent="0.2">
      <c r="A234" s="38">
        <v>210</v>
      </c>
      <c r="B234" s="39"/>
      <c r="C234" s="47" t="s">
        <v>291</v>
      </c>
      <c r="D234" s="25" t="s">
        <v>109</v>
      </c>
      <c r="E234" s="70">
        <v>2</v>
      </c>
      <c r="F234" s="71"/>
      <c r="G234" s="68"/>
      <c r="H234" s="48">
        <f t="shared" si="21"/>
        <v>0</v>
      </c>
      <c r="I234" s="68"/>
      <c r="J234" s="68"/>
      <c r="K234" s="49">
        <f t="shared" si="22"/>
        <v>0</v>
      </c>
      <c r="L234" s="50">
        <f t="shared" si="23"/>
        <v>0</v>
      </c>
      <c r="M234" s="48">
        <f t="shared" si="24"/>
        <v>0</v>
      </c>
      <c r="N234" s="48">
        <f t="shared" si="25"/>
        <v>0</v>
      </c>
      <c r="O234" s="48">
        <f t="shared" si="26"/>
        <v>0</v>
      </c>
      <c r="P234" s="49">
        <f t="shared" si="27"/>
        <v>0</v>
      </c>
    </row>
    <row r="235" spans="1:16" x14ac:dyDescent="0.2">
      <c r="A235" s="38">
        <v>211</v>
      </c>
      <c r="B235" s="39"/>
      <c r="C235" s="47" t="s">
        <v>292</v>
      </c>
      <c r="D235" s="25" t="s">
        <v>109</v>
      </c>
      <c r="E235" s="70">
        <v>2</v>
      </c>
      <c r="F235" s="71"/>
      <c r="G235" s="68"/>
      <c r="H235" s="48">
        <f t="shared" si="21"/>
        <v>0</v>
      </c>
      <c r="I235" s="68"/>
      <c r="J235" s="68"/>
      <c r="K235" s="49">
        <f t="shared" si="22"/>
        <v>0</v>
      </c>
      <c r="L235" s="50">
        <f t="shared" si="23"/>
        <v>0</v>
      </c>
      <c r="M235" s="48">
        <f t="shared" si="24"/>
        <v>0</v>
      </c>
      <c r="N235" s="48">
        <f t="shared" si="25"/>
        <v>0</v>
      </c>
      <c r="O235" s="48">
        <f t="shared" si="26"/>
        <v>0</v>
      </c>
      <c r="P235" s="49">
        <f t="shared" si="27"/>
        <v>0</v>
      </c>
    </row>
    <row r="236" spans="1:16" x14ac:dyDescent="0.2">
      <c r="A236" s="38">
        <v>212</v>
      </c>
      <c r="B236" s="39"/>
      <c r="C236" s="47" t="s">
        <v>293</v>
      </c>
      <c r="D236" s="25" t="s">
        <v>109</v>
      </c>
      <c r="E236" s="70">
        <v>6</v>
      </c>
      <c r="F236" s="71"/>
      <c r="G236" s="68"/>
      <c r="H236" s="48">
        <f t="shared" si="21"/>
        <v>0</v>
      </c>
      <c r="I236" s="68"/>
      <c r="J236" s="68"/>
      <c r="K236" s="49">
        <f t="shared" si="22"/>
        <v>0</v>
      </c>
      <c r="L236" s="50">
        <f t="shared" si="23"/>
        <v>0</v>
      </c>
      <c r="M236" s="48">
        <f t="shared" si="24"/>
        <v>0</v>
      </c>
      <c r="N236" s="48">
        <f t="shared" si="25"/>
        <v>0</v>
      </c>
      <c r="O236" s="48">
        <f t="shared" si="26"/>
        <v>0</v>
      </c>
      <c r="P236" s="49">
        <f t="shared" si="27"/>
        <v>0</v>
      </c>
    </row>
    <row r="237" spans="1:16" x14ac:dyDescent="0.2">
      <c r="A237" s="38">
        <v>213</v>
      </c>
      <c r="B237" s="39"/>
      <c r="C237" s="47" t="s">
        <v>294</v>
      </c>
      <c r="D237" s="25" t="s">
        <v>109</v>
      </c>
      <c r="E237" s="70">
        <v>20</v>
      </c>
      <c r="F237" s="71"/>
      <c r="G237" s="68"/>
      <c r="H237" s="48">
        <f t="shared" si="21"/>
        <v>0</v>
      </c>
      <c r="I237" s="68"/>
      <c r="J237" s="68"/>
      <c r="K237" s="49">
        <f t="shared" si="22"/>
        <v>0</v>
      </c>
      <c r="L237" s="50">
        <f t="shared" si="23"/>
        <v>0</v>
      </c>
      <c r="M237" s="48">
        <f t="shared" si="24"/>
        <v>0</v>
      </c>
      <c r="N237" s="48">
        <f t="shared" si="25"/>
        <v>0</v>
      </c>
      <c r="O237" s="48">
        <f t="shared" si="26"/>
        <v>0</v>
      </c>
      <c r="P237" s="49">
        <f t="shared" si="27"/>
        <v>0</v>
      </c>
    </row>
    <row r="238" spans="1:16" x14ac:dyDescent="0.2">
      <c r="A238" s="38"/>
      <c r="B238" s="39"/>
      <c r="C238" s="47" t="s">
        <v>305</v>
      </c>
      <c r="D238" s="25"/>
      <c r="E238" s="70"/>
      <c r="F238" s="71"/>
      <c r="G238" s="68"/>
      <c r="H238" s="48">
        <f t="shared" si="21"/>
        <v>0</v>
      </c>
      <c r="I238" s="68"/>
      <c r="J238" s="68"/>
      <c r="K238" s="49">
        <f t="shared" si="22"/>
        <v>0</v>
      </c>
      <c r="L238" s="50">
        <f t="shared" si="23"/>
        <v>0</v>
      </c>
      <c r="M238" s="48">
        <f t="shared" si="24"/>
        <v>0</v>
      </c>
      <c r="N238" s="48">
        <f t="shared" si="25"/>
        <v>0</v>
      </c>
      <c r="O238" s="48">
        <f t="shared" si="26"/>
        <v>0</v>
      </c>
      <c r="P238" s="49">
        <f t="shared" si="27"/>
        <v>0</v>
      </c>
    </row>
    <row r="239" spans="1:16" x14ac:dyDescent="0.2">
      <c r="A239" s="38">
        <v>214</v>
      </c>
      <c r="B239" s="39"/>
      <c r="C239" s="47" t="s">
        <v>347</v>
      </c>
      <c r="D239" s="25" t="s">
        <v>206</v>
      </c>
      <c r="E239" s="70">
        <v>4</v>
      </c>
      <c r="F239" s="71"/>
      <c r="G239" s="68"/>
      <c r="H239" s="48"/>
      <c r="I239" s="68"/>
      <c r="J239" s="68"/>
      <c r="K239" s="49"/>
      <c r="L239" s="50"/>
      <c r="M239" s="48"/>
      <c r="N239" s="48"/>
      <c r="O239" s="48"/>
      <c r="P239" s="49"/>
    </row>
    <row r="240" spans="1:16" x14ac:dyDescent="0.2">
      <c r="A240" s="38">
        <v>215</v>
      </c>
      <c r="B240" s="39"/>
      <c r="C240" s="47" t="s">
        <v>332</v>
      </c>
      <c r="D240" s="25" t="s">
        <v>109</v>
      </c>
      <c r="E240" s="70">
        <v>4</v>
      </c>
      <c r="F240" s="71"/>
      <c r="G240" s="68"/>
      <c r="H240" s="48">
        <f t="shared" si="21"/>
        <v>0</v>
      </c>
      <c r="I240" s="68"/>
      <c r="J240" s="68"/>
      <c r="K240" s="49">
        <f t="shared" si="22"/>
        <v>0</v>
      </c>
      <c r="L240" s="50">
        <f t="shared" si="23"/>
        <v>0</v>
      </c>
      <c r="M240" s="48">
        <f t="shared" si="24"/>
        <v>0</v>
      </c>
      <c r="N240" s="48">
        <f t="shared" si="25"/>
        <v>0</v>
      </c>
      <c r="O240" s="48">
        <f t="shared" si="26"/>
        <v>0</v>
      </c>
      <c r="P240" s="49">
        <f t="shared" si="27"/>
        <v>0</v>
      </c>
    </row>
    <row r="241" spans="1:16" x14ac:dyDescent="0.2">
      <c r="A241" s="38">
        <v>216</v>
      </c>
      <c r="B241" s="39"/>
      <c r="C241" s="47" t="s">
        <v>333</v>
      </c>
      <c r="D241" s="25" t="s">
        <v>109</v>
      </c>
      <c r="E241" s="70">
        <v>4</v>
      </c>
      <c r="F241" s="71"/>
      <c r="G241" s="68"/>
      <c r="H241" s="48">
        <f t="shared" si="21"/>
        <v>0</v>
      </c>
      <c r="I241" s="68"/>
      <c r="J241" s="68"/>
      <c r="K241" s="49">
        <f t="shared" si="22"/>
        <v>0</v>
      </c>
      <c r="L241" s="50">
        <f t="shared" si="23"/>
        <v>0</v>
      </c>
      <c r="M241" s="48">
        <f t="shared" si="24"/>
        <v>0</v>
      </c>
      <c r="N241" s="48">
        <f t="shared" si="25"/>
        <v>0</v>
      </c>
      <c r="O241" s="48">
        <f t="shared" si="26"/>
        <v>0</v>
      </c>
      <c r="P241" s="49">
        <f t="shared" si="27"/>
        <v>0</v>
      </c>
    </row>
    <row r="242" spans="1:16" x14ac:dyDescent="0.2">
      <c r="A242" s="38">
        <v>217</v>
      </c>
      <c r="B242" s="39"/>
      <c r="C242" s="47" t="s">
        <v>334</v>
      </c>
      <c r="D242" s="25" t="s">
        <v>109</v>
      </c>
      <c r="E242" s="70">
        <v>4</v>
      </c>
      <c r="F242" s="71"/>
      <c r="G242" s="68"/>
      <c r="H242" s="48">
        <f t="shared" si="21"/>
        <v>0</v>
      </c>
      <c r="I242" s="68"/>
      <c r="J242" s="68"/>
      <c r="K242" s="49">
        <f t="shared" si="22"/>
        <v>0</v>
      </c>
      <c r="L242" s="50">
        <f t="shared" si="23"/>
        <v>0</v>
      </c>
      <c r="M242" s="48">
        <f t="shared" si="24"/>
        <v>0</v>
      </c>
      <c r="N242" s="48">
        <f t="shared" si="25"/>
        <v>0</v>
      </c>
      <c r="O242" s="48">
        <f t="shared" si="26"/>
        <v>0</v>
      </c>
      <c r="P242" s="49">
        <f t="shared" si="27"/>
        <v>0</v>
      </c>
    </row>
    <row r="243" spans="1:16" x14ac:dyDescent="0.2">
      <c r="A243" s="38">
        <v>218</v>
      </c>
      <c r="B243" s="39"/>
      <c r="C243" s="47" t="s">
        <v>286</v>
      </c>
      <c r="D243" s="25" t="s">
        <v>109</v>
      </c>
      <c r="E243" s="70">
        <v>8</v>
      </c>
      <c r="F243" s="71"/>
      <c r="G243" s="68"/>
      <c r="H243" s="48">
        <f t="shared" si="21"/>
        <v>0</v>
      </c>
      <c r="I243" s="68"/>
      <c r="J243" s="68"/>
      <c r="K243" s="49">
        <f t="shared" si="22"/>
        <v>0</v>
      </c>
      <c r="L243" s="50">
        <f t="shared" si="23"/>
        <v>0</v>
      </c>
      <c r="M243" s="48">
        <f t="shared" si="24"/>
        <v>0</v>
      </c>
      <c r="N243" s="48">
        <f t="shared" si="25"/>
        <v>0</v>
      </c>
      <c r="O243" s="48">
        <f t="shared" si="26"/>
        <v>0</v>
      </c>
      <c r="P243" s="49">
        <f t="shared" si="27"/>
        <v>0</v>
      </c>
    </row>
    <row r="244" spans="1:16" x14ac:dyDescent="0.2">
      <c r="A244" s="38">
        <v>219</v>
      </c>
      <c r="B244" s="39"/>
      <c r="C244" s="47" t="s">
        <v>287</v>
      </c>
      <c r="D244" s="25" t="s">
        <v>262</v>
      </c>
      <c r="E244" s="70">
        <v>10</v>
      </c>
      <c r="F244" s="71"/>
      <c r="G244" s="68"/>
      <c r="H244" s="48">
        <f t="shared" si="21"/>
        <v>0</v>
      </c>
      <c r="I244" s="68"/>
      <c r="J244" s="68"/>
      <c r="K244" s="49">
        <f t="shared" si="22"/>
        <v>0</v>
      </c>
      <c r="L244" s="50">
        <f t="shared" si="23"/>
        <v>0</v>
      </c>
      <c r="M244" s="48">
        <f t="shared" si="24"/>
        <v>0</v>
      </c>
      <c r="N244" s="48">
        <f t="shared" si="25"/>
        <v>0</v>
      </c>
      <c r="O244" s="48">
        <f t="shared" si="26"/>
        <v>0</v>
      </c>
      <c r="P244" s="49">
        <f t="shared" si="27"/>
        <v>0</v>
      </c>
    </row>
    <row r="245" spans="1:16" x14ac:dyDescent="0.2">
      <c r="A245" s="38">
        <v>220</v>
      </c>
      <c r="B245" s="39"/>
      <c r="C245" s="47" t="s">
        <v>288</v>
      </c>
      <c r="D245" s="25" t="s">
        <v>231</v>
      </c>
      <c r="E245" s="70">
        <v>24</v>
      </c>
      <c r="F245" s="71"/>
      <c r="G245" s="68"/>
      <c r="H245" s="48">
        <f t="shared" si="21"/>
        <v>0</v>
      </c>
      <c r="I245" s="68"/>
      <c r="J245" s="68"/>
      <c r="K245" s="49">
        <f t="shared" si="22"/>
        <v>0</v>
      </c>
      <c r="L245" s="50">
        <f t="shared" si="23"/>
        <v>0</v>
      </c>
      <c r="M245" s="48">
        <f t="shared" si="24"/>
        <v>0</v>
      </c>
      <c r="N245" s="48">
        <f t="shared" si="25"/>
        <v>0</v>
      </c>
      <c r="O245" s="48">
        <f t="shared" si="26"/>
        <v>0</v>
      </c>
      <c r="P245" s="49">
        <f t="shared" si="27"/>
        <v>0</v>
      </c>
    </row>
    <row r="246" spans="1:16" x14ac:dyDescent="0.2">
      <c r="A246" s="38">
        <v>221</v>
      </c>
      <c r="B246" s="39"/>
      <c r="C246" s="47" t="s">
        <v>251</v>
      </c>
      <c r="D246" s="25" t="s">
        <v>206</v>
      </c>
      <c r="E246" s="70">
        <v>1</v>
      </c>
      <c r="F246" s="71"/>
      <c r="G246" s="68"/>
      <c r="H246" s="48">
        <f t="shared" si="21"/>
        <v>0</v>
      </c>
      <c r="I246" s="68"/>
      <c r="J246" s="68"/>
      <c r="K246" s="49">
        <f t="shared" si="22"/>
        <v>0</v>
      </c>
      <c r="L246" s="50">
        <f t="shared" si="23"/>
        <v>0</v>
      </c>
      <c r="M246" s="48">
        <f t="shared" si="24"/>
        <v>0</v>
      </c>
      <c r="N246" s="48">
        <f t="shared" si="25"/>
        <v>0</v>
      </c>
      <c r="O246" s="48">
        <f t="shared" si="26"/>
        <v>0</v>
      </c>
      <c r="P246" s="49">
        <f t="shared" si="27"/>
        <v>0</v>
      </c>
    </row>
    <row r="247" spans="1:16" x14ac:dyDescent="0.2">
      <c r="A247" s="38">
        <v>222</v>
      </c>
      <c r="B247" s="39"/>
      <c r="C247" s="47" t="s">
        <v>289</v>
      </c>
      <c r="D247" s="25" t="s">
        <v>206</v>
      </c>
      <c r="E247" s="70">
        <v>1</v>
      </c>
      <c r="F247" s="71"/>
      <c r="G247" s="68"/>
      <c r="H247" s="48">
        <f t="shared" si="21"/>
        <v>0</v>
      </c>
      <c r="I247" s="68"/>
      <c r="J247" s="68"/>
      <c r="K247" s="49">
        <f t="shared" si="22"/>
        <v>0</v>
      </c>
      <c r="L247" s="50">
        <f t="shared" si="23"/>
        <v>0</v>
      </c>
      <c r="M247" s="48">
        <f t="shared" si="24"/>
        <v>0</v>
      </c>
      <c r="N247" s="48">
        <f t="shared" si="25"/>
        <v>0</v>
      </c>
      <c r="O247" s="48">
        <f t="shared" si="26"/>
        <v>0</v>
      </c>
      <c r="P247" s="49">
        <f t="shared" si="27"/>
        <v>0</v>
      </c>
    </row>
    <row r="248" spans="1:16" x14ac:dyDescent="0.2">
      <c r="A248" s="38">
        <v>223</v>
      </c>
      <c r="B248" s="39"/>
      <c r="C248" s="47" t="s">
        <v>290</v>
      </c>
      <c r="D248" s="25" t="s">
        <v>109</v>
      </c>
      <c r="E248" s="70">
        <v>4</v>
      </c>
      <c r="F248" s="71"/>
      <c r="G248" s="68"/>
      <c r="H248" s="48">
        <f t="shared" si="21"/>
        <v>0</v>
      </c>
      <c r="I248" s="68"/>
      <c r="J248" s="68"/>
      <c r="K248" s="49">
        <f t="shared" si="22"/>
        <v>0</v>
      </c>
      <c r="L248" s="50">
        <f t="shared" si="23"/>
        <v>0</v>
      </c>
      <c r="M248" s="48">
        <f t="shared" si="24"/>
        <v>0</v>
      </c>
      <c r="N248" s="48">
        <f t="shared" si="25"/>
        <v>0</v>
      </c>
      <c r="O248" s="48">
        <f t="shared" si="26"/>
        <v>0</v>
      </c>
      <c r="P248" s="49">
        <f t="shared" si="27"/>
        <v>0</v>
      </c>
    </row>
    <row r="249" spans="1:16" x14ac:dyDescent="0.2">
      <c r="A249" s="38">
        <v>224</v>
      </c>
      <c r="B249" s="39"/>
      <c r="C249" s="47" t="s">
        <v>291</v>
      </c>
      <c r="D249" s="25" t="s">
        <v>109</v>
      </c>
      <c r="E249" s="70">
        <v>2</v>
      </c>
      <c r="F249" s="71"/>
      <c r="G249" s="68"/>
      <c r="H249" s="48">
        <f t="shared" si="21"/>
        <v>0</v>
      </c>
      <c r="I249" s="68"/>
      <c r="J249" s="68"/>
      <c r="K249" s="49">
        <f t="shared" si="22"/>
        <v>0</v>
      </c>
      <c r="L249" s="50">
        <f t="shared" si="23"/>
        <v>0</v>
      </c>
      <c r="M249" s="48">
        <f t="shared" si="24"/>
        <v>0</v>
      </c>
      <c r="N249" s="48">
        <f t="shared" si="25"/>
        <v>0</v>
      </c>
      <c r="O249" s="48">
        <f t="shared" si="26"/>
        <v>0</v>
      </c>
      <c r="P249" s="49">
        <f t="shared" si="27"/>
        <v>0</v>
      </c>
    </row>
    <row r="250" spans="1:16" x14ac:dyDescent="0.2">
      <c r="A250" s="38">
        <v>225</v>
      </c>
      <c r="B250" s="39"/>
      <c r="C250" s="47" t="s">
        <v>292</v>
      </c>
      <c r="D250" s="25" t="s">
        <v>109</v>
      </c>
      <c r="E250" s="70">
        <v>2</v>
      </c>
      <c r="F250" s="71"/>
      <c r="G250" s="68"/>
      <c r="H250" s="48">
        <f t="shared" si="21"/>
        <v>0</v>
      </c>
      <c r="I250" s="68"/>
      <c r="J250" s="68"/>
      <c r="K250" s="49">
        <f t="shared" si="22"/>
        <v>0</v>
      </c>
      <c r="L250" s="50">
        <f t="shared" si="23"/>
        <v>0</v>
      </c>
      <c r="M250" s="48">
        <f t="shared" si="24"/>
        <v>0</v>
      </c>
      <c r="N250" s="48">
        <f t="shared" si="25"/>
        <v>0</v>
      </c>
      <c r="O250" s="48">
        <f t="shared" si="26"/>
        <v>0</v>
      </c>
      <c r="P250" s="49">
        <f t="shared" si="27"/>
        <v>0</v>
      </c>
    </row>
    <row r="251" spans="1:16" x14ac:dyDescent="0.2">
      <c r="A251" s="38">
        <v>226</v>
      </c>
      <c r="B251" s="39"/>
      <c r="C251" s="47" t="s">
        <v>293</v>
      </c>
      <c r="D251" s="25" t="s">
        <v>109</v>
      </c>
      <c r="E251" s="70">
        <v>4</v>
      </c>
      <c r="F251" s="71"/>
      <c r="G251" s="68"/>
      <c r="H251" s="48">
        <f t="shared" si="21"/>
        <v>0</v>
      </c>
      <c r="I251" s="68"/>
      <c r="J251" s="68"/>
      <c r="K251" s="49">
        <f t="shared" si="22"/>
        <v>0</v>
      </c>
      <c r="L251" s="50">
        <f t="shared" si="23"/>
        <v>0</v>
      </c>
      <c r="M251" s="48">
        <f t="shared" si="24"/>
        <v>0</v>
      </c>
      <c r="N251" s="48">
        <f t="shared" si="25"/>
        <v>0</v>
      </c>
      <c r="O251" s="48">
        <f t="shared" si="26"/>
        <v>0</v>
      </c>
      <c r="P251" s="49">
        <f t="shared" si="27"/>
        <v>0</v>
      </c>
    </row>
    <row r="252" spans="1:16" ht="12" thickBot="1" x14ac:dyDescent="0.25">
      <c r="A252" s="38">
        <v>227</v>
      </c>
      <c r="B252" s="39"/>
      <c r="C252" s="47" t="s">
        <v>294</v>
      </c>
      <c r="D252" s="25" t="s">
        <v>109</v>
      </c>
      <c r="E252" s="70">
        <v>20</v>
      </c>
      <c r="F252" s="71"/>
      <c r="G252" s="68"/>
      <c r="H252" s="48">
        <f t="shared" si="21"/>
        <v>0</v>
      </c>
      <c r="I252" s="68"/>
      <c r="J252" s="68"/>
      <c r="K252" s="49">
        <f t="shared" si="22"/>
        <v>0</v>
      </c>
      <c r="L252" s="50">
        <f t="shared" si="23"/>
        <v>0</v>
      </c>
      <c r="M252" s="48">
        <f t="shared" si="24"/>
        <v>0</v>
      </c>
      <c r="N252" s="48">
        <f t="shared" si="25"/>
        <v>0</v>
      </c>
      <c r="O252" s="48">
        <f t="shared" si="26"/>
        <v>0</v>
      </c>
      <c r="P252" s="49">
        <f t="shared" si="27"/>
        <v>0</v>
      </c>
    </row>
    <row r="253" spans="1:16" ht="12" customHeight="1" thickBot="1" x14ac:dyDescent="0.25">
      <c r="A253" s="178" t="s">
        <v>79</v>
      </c>
      <c r="B253" s="179"/>
      <c r="C253" s="179"/>
      <c r="D253" s="179"/>
      <c r="E253" s="179"/>
      <c r="F253" s="179"/>
      <c r="G253" s="179"/>
      <c r="H253" s="179"/>
      <c r="I253" s="179"/>
      <c r="J253" s="179"/>
      <c r="K253" s="180"/>
      <c r="L253" s="72">
        <f>SUM(L14:L252)</f>
        <v>0</v>
      </c>
      <c r="M253" s="73">
        <f>SUM(M14:M252)</f>
        <v>0</v>
      </c>
      <c r="N253" s="73">
        <f>SUM(N14:N252)</f>
        <v>0</v>
      </c>
      <c r="O253" s="73">
        <f>SUM(O14:O252)</f>
        <v>0</v>
      </c>
      <c r="P253" s="74">
        <f>SUM(P14:P252)</f>
        <v>0</v>
      </c>
    </row>
    <row r="254" spans="1:16" x14ac:dyDescent="0.2">
      <c r="A254" s="17"/>
      <c r="B254" s="17"/>
      <c r="C254" s="17"/>
      <c r="D254" s="17"/>
      <c r="E254" s="17"/>
      <c r="F254" s="17"/>
      <c r="G254" s="17"/>
      <c r="H254" s="17"/>
      <c r="I254" s="17"/>
      <c r="J254" s="17"/>
      <c r="K254" s="17"/>
      <c r="L254" s="17"/>
      <c r="M254" s="17"/>
      <c r="N254" s="17"/>
      <c r="O254" s="17"/>
      <c r="P254" s="17"/>
    </row>
    <row r="255" spans="1:16" x14ac:dyDescent="0.2">
      <c r="A255" s="17"/>
      <c r="B255" s="17"/>
      <c r="C255" s="17"/>
      <c r="D255" s="17"/>
      <c r="E255" s="17"/>
      <c r="F255" s="17"/>
      <c r="G255" s="17"/>
      <c r="H255" s="17"/>
      <c r="I255" s="17"/>
      <c r="J255" s="17"/>
      <c r="K255" s="17"/>
      <c r="L255" s="17"/>
      <c r="M255" s="17"/>
      <c r="N255" s="17"/>
      <c r="O255" s="17"/>
      <c r="P255" s="17"/>
    </row>
    <row r="256" spans="1:16" x14ac:dyDescent="0.2">
      <c r="A256" s="1" t="s">
        <v>14</v>
      </c>
      <c r="B256" s="17"/>
      <c r="C256" s="177">
        <f>'Kops a'!C33:H33</f>
        <v>0</v>
      </c>
      <c r="D256" s="177"/>
      <c r="E256" s="177"/>
      <c r="F256" s="177"/>
      <c r="G256" s="177"/>
      <c r="H256" s="177"/>
      <c r="I256" s="17"/>
      <c r="J256" s="17"/>
      <c r="K256" s="17"/>
      <c r="L256" s="17"/>
      <c r="M256" s="17"/>
      <c r="N256" s="17"/>
      <c r="O256" s="17"/>
      <c r="P256" s="17"/>
    </row>
    <row r="257" spans="1:16" x14ac:dyDescent="0.2">
      <c r="A257" s="17"/>
      <c r="B257" s="17"/>
      <c r="C257" s="114" t="s">
        <v>15</v>
      </c>
      <c r="D257" s="114"/>
      <c r="E257" s="114"/>
      <c r="F257" s="114"/>
      <c r="G257" s="114"/>
      <c r="H257" s="114"/>
      <c r="I257" s="17"/>
      <c r="J257" s="17"/>
      <c r="K257" s="17"/>
      <c r="L257" s="17"/>
      <c r="M257" s="17"/>
      <c r="N257" s="17"/>
      <c r="O257" s="17"/>
      <c r="P257" s="17"/>
    </row>
    <row r="258" spans="1:16" x14ac:dyDescent="0.2">
      <c r="A258" s="17"/>
      <c r="B258" s="17"/>
      <c r="C258" s="17"/>
      <c r="D258" s="17"/>
      <c r="E258" s="17"/>
      <c r="F258" s="17"/>
      <c r="G258" s="17"/>
      <c r="H258" s="17"/>
      <c r="I258" s="17"/>
      <c r="J258" s="17"/>
      <c r="K258" s="17"/>
      <c r="L258" s="17"/>
      <c r="M258" s="17"/>
      <c r="N258" s="17"/>
      <c r="O258" s="17"/>
      <c r="P258" s="17"/>
    </row>
    <row r="259" spans="1:16" x14ac:dyDescent="0.2">
      <c r="A259" s="91" t="str">
        <f>'Kops a'!A36</f>
        <v>Tāme sastādīta 20__. gada __. _________</v>
      </c>
      <c r="B259" s="92"/>
      <c r="C259" s="92"/>
      <c r="D259" s="92"/>
      <c r="E259" s="17"/>
      <c r="F259" s="17"/>
      <c r="G259" s="17"/>
      <c r="H259" s="17"/>
      <c r="I259" s="17"/>
      <c r="J259" s="17"/>
      <c r="K259" s="17"/>
      <c r="L259" s="17"/>
      <c r="M259" s="17"/>
      <c r="N259" s="17"/>
      <c r="O259" s="17"/>
      <c r="P259" s="17"/>
    </row>
    <row r="260" spans="1:16" x14ac:dyDescent="0.2">
      <c r="A260" s="17"/>
      <c r="B260" s="17"/>
      <c r="C260" s="17"/>
      <c r="D260" s="17"/>
      <c r="E260" s="17"/>
      <c r="F260" s="17"/>
      <c r="G260" s="17"/>
      <c r="H260" s="17"/>
      <c r="I260" s="17"/>
      <c r="J260" s="17"/>
      <c r="K260" s="17"/>
      <c r="L260" s="17"/>
      <c r="M260" s="17"/>
      <c r="N260" s="17"/>
      <c r="O260" s="17"/>
      <c r="P260" s="17"/>
    </row>
    <row r="261" spans="1:16" x14ac:dyDescent="0.2">
      <c r="A261" s="1" t="s">
        <v>38</v>
      </c>
      <c r="B261" s="17"/>
      <c r="C261" s="177">
        <f>'Kops a'!C38:H38</f>
        <v>0</v>
      </c>
      <c r="D261" s="177"/>
      <c r="E261" s="177"/>
      <c r="F261" s="177"/>
      <c r="G261" s="177"/>
      <c r="H261" s="177"/>
      <c r="I261" s="17"/>
      <c r="J261" s="17"/>
      <c r="K261" s="17"/>
      <c r="L261" s="17"/>
      <c r="M261" s="17"/>
      <c r="N261" s="17"/>
      <c r="O261" s="17"/>
      <c r="P261" s="17"/>
    </row>
    <row r="262" spans="1:16" x14ac:dyDescent="0.2">
      <c r="A262" s="17"/>
      <c r="B262" s="17"/>
      <c r="C262" s="114" t="s">
        <v>15</v>
      </c>
      <c r="D262" s="114"/>
      <c r="E262" s="114"/>
      <c r="F262" s="114"/>
      <c r="G262" s="114"/>
      <c r="H262" s="114"/>
      <c r="I262" s="17"/>
      <c r="J262" s="17"/>
      <c r="K262" s="17"/>
      <c r="L262" s="17"/>
      <c r="M262" s="17"/>
      <c r="N262" s="17"/>
      <c r="O262" s="17"/>
      <c r="P262" s="17"/>
    </row>
    <row r="263" spans="1:16" x14ac:dyDescent="0.2">
      <c r="A263" s="17"/>
      <c r="B263" s="17"/>
      <c r="C263" s="17"/>
      <c r="D263" s="17"/>
      <c r="E263" s="17"/>
      <c r="F263" s="17"/>
      <c r="G263" s="17"/>
      <c r="H263" s="17"/>
      <c r="I263" s="17"/>
      <c r="J263" s="17"/>
      <c r="K263" s="17"/>
      <c r="L263" s="17"/>
      <c r="M263" s="17"/>
      <c r="N263" s="17"/>
      <c r="O263" s="17"/>
      <c r="P263" s="17"/>
    </row>
    <row r="264" spans="1:16" x14ac:dyDescent="0.2">
      <c r="A264" s="91" t="s">
        <v>55</v>
      </c>
      <c r="B264" s="92"/>
      <c r="C264" s="96">
        <f>'Kops a'!C41</f>
        <v>0</v>
      </c>
      <c r="D264" s="51"/>
      <c r="E264" s="17"/>
      <c r="F264" s="17"/>
      <c r="G264" s="17"/>
      <c r="H264" s="17"/>
      <c r="I264" s="17"/>
      <c r="J264" s="17"/>
      <c r="K264" s="17"/>
      <c r="L264" s="17"/>
      <c r="M264" s="17"/>
      <c r="N264" s="17"/>
      <c r="O264" s="17"/>
      <c r="P264" s="17"/>
    </row>
    <row r="265" spans="1:16" x14ac:dyDescent="0.2">
      <c r="A265" s="17"/>
      <c r="B265" s="17"/>
      <c r="C265" s="17"/>
      <c r="D265" s="17"/>
      <c r="E265" s="17"/>
      <c r="F265" s="17"/>
      <c r="G265" s="17"/>
      <c r="H265" s="17"/>
      <c r="I265" s="17"/>
      <c r="J265" s="17"/>
      <c r="K265" s="17"/>
      <c r="L265" s="17"/>
      <c r="M265" s="17"/>
      <c r="N265" s="17"/>
      <c r="O265" s="17"/>
      <c r="P265" s="17"/>
    </row>
    <row r="266" spans="1:16" x14ac:dyDescent="0.2">
      <c r="C266" s="99" t="s">
        <v>341</v>
      </c>
    </row>
    <row r="267" spans="1:16" x14ac:dyDescent="0.2">
      <c r="C267" s="99" t="s">
        <v>342</v>
      </c>
    </row>
  </sheetData>
  <mergeCells count="22">
    <mergeCell ref="C262:H262"/>
    <mergeCell ref="C4:I4"/>
    <mergeCell ref="F12:K12"/>
    <mergeCell ref="A9:F9"/>
    <mergeCell ref="J9:M9"/>
    <mergeCell ref="D8:L8"/>
    <mergeCell ref="A253:K253"/>
    <mergeCell ref="C256:H256"/>
    <mergeCell ref="C257:H257"/>
    <mergeCell ref="C261:H261"/>
    <mergeCell ref="N9:O9"/>
    <mergeCell ref="A12:A13"/>
    <mergeCell ref="B12:B13"/>
    <mergeCell ref="C12:C13"/>
    <mergeCell ref="D12:D13"/>
    <mergeCell ref="E12:E13"/>
    <mergeCell ref="L12:P12"/>
    <mergeCell ref="C2:I2"/>
    <mergeCell ref="C3:I3"/>
    <mergeCell ref="D5:L5"/>
    <mergeCell ref="D6:L6"/>
    <mergeCell ref="D7:L7"/>
  </mergeCells>
  <conditionalFormatting sqref="I15:J252 D15:G252 A15:B252">
    <cfRule type="cellIs" dxfId="19" priority="28" operator="equal">
      <formula>0</formula>
    </cfRule>
  </conditionalFormatting>
  <conditionalFormatting sqref="N9:O9">
    <cfRule type="cellIs" dxfId="18" priority="27" operator="equal">
      <formula>0</formula>
    </cfRule>
  </conditionalFormatting>
  <conditionalFormatting sqref="A9:F9">
    <cfRule type="containsText" dxfId="17"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 priority="24" operator="equal">
      <formula>0</formula>
    </cfRule>
  </conditionalFormatting>
  <conditionalFormatting sqref="O10">
    <cfRule type="cellIs" dxfId="15" priority="23" operator="equal">
      <formula>"20__. gada __. _________"</formula>
    </cfRule>
  </conditionalFormatting>
  <conditionalFormatting sqref="H14:H252 K14:P252 L253:P253">
    <cfRule type="cellIs" dxfId="14" priority="17" operator="equal">
      <formula>0</formula>
    </cfRule>
  </conditionalFormatting>
  <conditionalFormatting sqref="C4:I4">
    <cfRule type="cellIs" dxfId="13" priority="16" operator="equal">
      <formula>0</formula>
    </cfRule>
  </conditionalFormatting>
  <conditionalFormatting sqref="C15:C252">
    <cfRule type="cellIs" dxfId="12" priority="15" operator="equal">
      <formula>0</formula>
    </cfRule>
  </conditionalFormatting>
  <conditionalFormatting sqref="D5:L8">
    <cfRule type="cellIs" dxfId="11" priority="12" operator="equal">
      <formula>0</formula>
    </cfRule>
  </conditionalFormatting>
  <conditionalFormatting sqref="A14:B14 D14:G14">
    <cfRule type="cellIs" dxfId="10" priority="11" operator="equal">
      <formula>0</formula>
    </cfRule>
  </conditionalFormatting>
  <conditionalFormatting sqref="C14">
    <cfRule type="cellIs" dxfId="9" priority="10" operator="equal">
      <formula>0</formula>
    </cfRule>
  </conditionalFormatting>
  <conditionalFormatting sqref="I14:J14">
    <cfRule type="cellIs" dxfId="8" priority="9" operator="equal">
      <formula>0</formula>
    </cfRule>
  </conditionalFormatting>
  <conditionalFormatting sqref="P10">
    <cfRule type="cellIs" dxfId="7" priority="8" operator="equal">
      <formula>"20__. gada __. _________"</formula>
    </cfRule>
  </conditionalFormatting>
  <conditionalFormatting sqref="C261:H261">
    <cfRule type="cellIs" dxfId="6" priority="5" operator="equal">
      <formula>0</formula>
    </cfRule>
  </conditionalFormatting>
  <conditionalFormatting sqref="C256:H256">
    <cfRule type="cellIs" dxfId="5" priority="4" operator="equal">
      <formula>0</formula>
    </cfRule>
  </conditionalFormatting>
  <conditionalFormatting sqref="C261:H261 C264 C256:H256">
    <cfRule type="cellIs" dxfId="4" priority="3" operator="equal">
      <formula>0</formula>
    </cfRule>
  </conditionalFormatting>
  <conditionalFormatting sqref="D1">
    <cfRule type="cellIs" dxfId="3" priority="2" operator="equal">
      <formula>0</formula>
    </cfRule>
  </conditionalFormatting>
  <conditionalFormatting sqref="A253:K253">
    <cfRule type="containsText" dxfId="2" priority="1" operator="containsText" text="Tiešās izmaksas kopā, t. sk. darba devēja sociālais nodoklis __.__% ">
      <formula>NOT(ISERROR(SEARCH("Tiešās izmaksas kopā, t. sk. darba devēja sociālais nodoklis __.__% ",A253)))</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9C848299-F747-4D4C-BE47-58A1BBDB8A5B}">
            <xm:f>NOT(ISERROR(SEARCH("Tāme sastādīta ____. gada ___. ______________",A259)))</xm:f>
            <xm:f>"Tāme sastādīta ____. gada ___. ______________"</xm:f>
            <x14:dxf>
              <font>
                <color auto="1"/>
              </font>
              <fill>
                <patternFill>
                  <bgColor rgb="FFC6EFCE"/>
                </patternFill>
              </fill>
            </x14:dxf>
          </x14:cfRule>
          <xm:sqref>A259</xm:sqref>
        </x14:conditionalFormatting>
        <x14:conditionalFormatting xmlns:xm="http://schemas.microsoft.com/office/excel/2006/main">
          <x14:cfRule type="containsText" priority="6" operator="containsText" id="{1A9581D5-9790-4D5D-94E5-4E7B8C258AD0}">
            <xm:f>NOT(ISERROR(SEARCH("Sertifikāta Nr. _________________________________",A264)))</xm:f>
            <xm:f>"Sertifikāta Nr. _________________________________"</xm:f>
            <x14:dxf>
              <font>
                <color auto="1"/>
              </font>
              <fill>
                <patternFill>
                  <bgColor rgb="FFC6EFCE"/>
                </patternFill>
              </fill>
            </x14:dxf>
          </x14:cfRule>
          <xm:sqref>A264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2"/>
  <dimension ref="A1:I51"/>
  <sheetViews>
    <sheetView workbookViewId="0">
      <selection activeCell="F30" sqref="F30"/>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16"/>
      <c r="H1" s="116"/>
      <c r="I1" s="116"/>
    </row>
    <row r="2" spans="1:9" x14ac:dyDescent="0.2">
      <c r="A2" s="122" t="s">
        <v>17</v>
      </c>
      <c r="B2" s="122"/>
      <c r="C2" s="122"/>
      <c r="D2" s="122"/>
      <c r="E2" s="122"/>
      <c r="F2" s="122"/>
      <c r="G2" s="122"/>
      <c r="H2" s="122"/>
      <c r="I2" s="122"/>
    </row>
    <row r="3" spans="1:9" x14ac:dyDescent="0.2">
      <c r="A3" s="2"/>
      <c r="B3" s="2"/>
      <c r="C3" s="2"/>
      <c r="D3" s="2"/>
      <c r="E3" s="2"/>
      <c r="F3" s="2"/>
      <c r="G3" s="2"/>
      <c r="H3" s="2"/>
      <c r="I3" s="2"/>
    </row>
    <row r="4" spans="1:9" x14ac:dyDescent="0.2">
      <c r="A4" s="2"/>
      <c r="B4" s="2"/>
      <c r="C4" s="123" t="s">
        <v>18</v>
      </c>
      <c r="D4" s="123"/>
      <c r="E4" s="123"/>
      <c r="F4" s="123"/>
      <c r="G4" s="123"/>
      <c r="H4" s="123"/>
      <c r="I4" s="123"/>
    </row>
    <row r="5" spans="1:9" ht="11.25" customHeight="1" x14ac:dyDescent="0.2">
      <c r="A5" s="90"/>
      <c r="B5" s="90"/>
      <c r="C5" s="125" t="s">
        <v>53</v>
      </c>
      <c r="D5" s="125"/>
      <c r="E5" s="125"/>
      <c r="F5" s="125"/>
      <c r="G5" s="125"/>
      <c r="H5" s="125"/>
      <c r="I5" s="125"/>
    </row>
    <row r="6" spans="1:9" x14ac:dyDescent="0.2">
      <c r="A6" s="120" t="s">
        <v>19</v>
      </c>
      <c r="B6" s="120"/>
      <c r="C6" s="120"/>
      <c r="D6" s="124" t="str">
        <f>'Kopt a'!B13</f>
        <v>Daudzdzīvokļu dzīvojamā ēka</v>
      </c>
      <c r="E6" s="124"/>
      <c r="F6" s="124"/>
      <c r="G6" s="124"/>
      <c r="H6" s="124"/>
      <c r="I6" s="124"/>
    </row>
    <row r="7" spans="1:9" x14ac:dyDescent="0.2">
      <c r="A7" s="120" t="s">
        <v>6</v>
      </c>
      <c r="B7" s="120"/>
      <c r="C7" s="120"/>
      <c r="D7" s="121" t="str">
        <f>'Kopt a'!B14</f>
        <v>Daudzdzīvokļu dzīvojamās ēkas atjaunošana energoefektivitātes paaugstināšanai</v>
      </c>
      <c r="E7" s="121"/>
      <c r="F7" s="121"/>
      <c r="G7" s="121"/>
      <c r="H7" s="121"/>
      <c r="I7" s="121"/>
    </row>
    <row r="8" spans="1:9" x14ac:dyDescent="0.2">
      <c r="A8" s="130" t="s">
        <v>20</v>
      </c>
      <c r="B8" s="130"/>
      <c r="C8" s="130"/>
      <c r="D8" s="121" t="str">
        <f>'Kopt a'!B15</f>
        <v>Celtnieku iela 16, Liepāja</v>
      </c>
      <c r="E8" s="121"/>
      <c r="F8" s="121"/>
      <c r="G8" s="121"/>
      <c r="H8" s="121"/>
      <c r="I8" s="121"/>
    </row>
    <row r="9" spans="1:9" x14ac:dyDescent="0.2">
      <c r="A9" s="130" t="s">
        <v>21</v>
      </c>
      <c r="B9" s="130"/>
      <c r="C9" s="130"/>
      <c r="D9" s="121">
        <f>'Kopt a'!B16</f>
        <v>886</v>
      </c>
      <c r="E9" s="121"/>
      <c r="F9" s="121"/>
      <c r="G9" s="121"/>
      <c r="H9" s="121"/>
      <c r="I9" s="121"/>
    </row>
    <row r="10" spans="1:9" x14ac:dyDescent="0.2">
      <c r="C10" s="4" t="s">
        <v>22</v>
      </c>
      <c r="D10" s="131">
        <f>E28</f>
        <v>0</v>
      </c>
      <c r="E10" s="131"/>
      <c r="F10" s="83"/>
      <c r="G10" s="83"/>
      <c r="H10" s="83"/>
      <c r="I10" s="83"/>
    </row>
    <row r="11" spans="1:9" x14ac:dyDescent="0.2">
      <c r="C11" s="4" t="s">
        <v>23</v>
      </c>
      <c r="D11" s="131">
        <f>I24</f>
        <v>0</v>
      </c>
      <c r="E11" s="131"/>
      <c r="F11" s="83"/>
      <c r="G11" s="83"/>
      <c r="H11" s="83"/>
      <c r="I11" s="83"/>
    </row>
    <row r="12" spans="1:9" ht="12" thickBot="1" x14ac:dyDescent="0.25">
      <c r="F12" s="18"/>
      <c r="G12" s="18"/>
      <c r="H12" s="18"/>
      <c r="I12" s="18"/>
    </row>
    <row r="13" spans="1:9" x14ac:dyDescent="0.2">
      <c r="A13" s="134" t="s">
        <v>24</v>
      </c>
      <c r="B13" s="136" t="s">
        <v>25</v>
      </c>
      <c r="C13" s="138" t="s">
        <v>26</v>
      </c>
      <c r="D13" s="139"/>
      <c r="E13" s="142" t="s">
        <v>27</v>
      </c>
      <c r="F13" s="126" t="s">
        <v>28</v>
      </c>
      <c r="G13" s="127"/>
      <c r="H13" s="127"/>
      <c r="I13" s="128" t="s">
        <v>29</v>
      </c>
    </row>
    <row r="14" spans="1:9" ht="23.25" thickBot="1" x14ac:dyDescent="0.25">
      <c r="A14" s="135"/>
      <c r="B14" s="137"/>
      <c r="C14" s="140"/>
      <c r="D14" s="141"/>
      <c r="E14" s="143"/>
      <c r="F14" s="19" t="s">
        <v>30</v>
      </c>
      <c r="G14" s="20" t="s">
        <v>31</v>
      </c>
      <c r="H14" s="20" t="s">
        <v>32</v>
      </c>
      <c r="I14" s="129"/>
    </row>
    <row r="15" spans="1:9" x14ac:dyDescent="0.2">
      <c r="A15" s="78">
        <f>IF(E15=0,0,IF(COUNTBLANK(E15)=1,0,COUNTA($E$15:E15)))</f>
        <v>0</v>
      </c>
      <c r="B15" s="24">
        <f>IF(A15=0,0,CONCATENATE("Lt-",A15))</f>
        <v>0</v>
      </c>
      <c r="C15" s="144" t="str">
        <f>'1a'!C2:I2</f>
        <v>Būvlaukuma sagatavošana</v>
      </c>
      <c r="D15" s="145"/>
      <c r="E15" s="60">
        <f>'1a'!P27</f>
        <v>0</v>
      </c>
      <c r="F15" s="55">
        <f>'1a'!M27</f>
        <v>0</v>
      </c>
      <c r="G15" s="56">
        <f>'1a'!N27</f>
        <v>0</v>
      </c>
      <c r="H15" s="56">
        <f>'1a'!O27</f>
        <v>0</v>
      </c>
      <c r="I15" s="57">
        <f>'1a'!L27</f>
        <v>0</v>
      </c>
    </row>
    <row r="16" spans="1:9" x14ac:dyDescent="0.2">
      <c r="A16" s="79">
        <f>IF(E16=0,0,IF(COUNTBLANK(E16)=1,0,COUNTA($E$15:E16)))</f>
        <v>0</v>
      </c>
      <c r="B16" s="25">
        <f>IF(A16=0,0,CONCATENATE("Lt-",A16))</f>
        <v>0</v>
      </c>
      <c r="C16" s="132" t="str">
        <f>'2a'!C2:I2</f>
        <v>Fasāde</v>
      </c>
      <c r="D16" s="133"/>
      <c r="E16" s="61">
        <f>'2a'!P76</f>
        <v>0</v>
      </c>
      <c r="F16" s="46">
        <f>'2a'!M76</f>
        <v>0</v>
      </c>
      <c r="G16" s="58">
        <f>'2a'!N76</f>
        <v>0</v>
      </c>
      <c r="H16" s="58">
        <f>'2a'!O76</f>
        <v>0</v>
      </c>
      <c r="I16" s="59">
        <f>'2a'!L76</f>
        <v>0</v>
      </c>
    </row>
    <row r="17" spans="1:9" x14ac:dyDescent="0.2">
      <c r="A17" s="79">
        <f>IF(E17=0,0,IF(COUNTBLANK(E17)=1,0,COUNTA($E$15:E17)))</f>
        <v>0</v>
      </c>
      <c r="B17" s="25">
        <f t="shared" ref="B17:B23" si="0">IF(A17=0,0,CONCATENATE("Lt-",A17))</f>
        <v>0</v>
      </c>
      <c r="C17" s="132" t="str">
        <f>'3a'!C2:I2</f>
        <v>Logi, durvis, restes</v>
      </c>
      <c r="D17" s="133"/>
      <c r="E17" s="62">
        <f>'3a'!P42</f>
        <v>0</v>
      </c>
      <c r="F17" s="46">
        <f>'3a'!M42</f>
        <v>0</v>
      </c>
      <c r="G17" s="58">
        <f>'3a'!N42</f>
        <v>0</v>
      </c>
      <c r="H17" s="58">
        <f>'3a'!O42</f>
        <v>0</v>
      </c>
      <c r="I17" s="59">
        <f>'3a'!L42</f>
        <v>0</v>
      </c>
    </row>
    <row r="18" spans="1:9" ht="11.25" customHeight="1" x14ac:dyDescent="0.2">
      <c r="A18" s="79">
        <f>IF(E18=0,0,IF(COUNTBLANK(E18)=1,0,COUNTA($E$15:E18)))</f>
        <v>0</v>
      </c>
      <c r="B18" s="25">
        <f t="shared" si="0"/>
        <v>0</v>
      </c>
      <c r="C18" s="132" t="str">
        <f>'4a'!C2:I2</f>
        <v>Kāpņu telpas</v>
      </c>
      <c r="D18" s="133"/>
      <c r="E18" s="62">
        <f>'4a'!P20</f>
        <v>0</v>
      </c>
      <c r="F18" s="46">
        <f>'4a'!M20</f>
        <v>0</v>
      </c>
      <c r="G18" s="58">
        <f>'4a'!N20</f>
        <v>0</v>
      </c>
      <c r="H18" s="58">
        <f>'4a'!O20</f>
        <v>0</v>
      </c>
      <c r="I18" s="59">
        <f>'4a'!L20</f>
        <v>0</v>
      </c>
    </row>
    <row r="19" spans="1:9" x14ac:dyDescent="0.2">
      <c r="A19" s="79">
        <f>IF(E19=0,0,IF(COUNTBLANK(E19)=1,0,COUNTA($E$15:E19)))</f>
        <v>0</v>
      </c>
      <c r="B19" s="25">
        <f t="shared" si="0"/>
        <v>0</v>
      </c>
      <c r="C19" s="132" t="str">
        <f>'5a'!C2:I2</f>
        <v>Pagrabs, bēniņi</v>
      </c>
      <c r="D19" s="133"/>
      <c r="E19" s="62">
        <f>'5a'!P26</f>
        <v>0</v>
      </c>
      <c r="F19" s="46">
        <f>'5a'!M26</f>
        <v>0</v>
      </c>
      <c r="G19" s="58">
        <f>'5a'!N26</f>
        <v>0</v>
      </c>
      <c r="H19" s="58">
        <f>'5a'!O26</f>
        <v>0</v>
      </c>
      <c r="I19" s="59">
        <f>'5a'!L26</f>
        <v>0</v>
      </c>
    </row>
    <row r="20" spans="1:9" x14ac:dyDescent="0.2">
      <c r="A20" s="79">
        <f>IF(E20=0,0,IF(COUNTBLANK(E20)=1,0,COUNTA($E$15:E20)))</f>
        <v>0</v>
      </c>
      <c r="B20" s="25">
        <f t="shared" si="0"/>
        <v>0</v>
      </c>
      <c r="C20" s="132" t="str">
        <f>'6a'!C2:I2</f>
        <v>Labiekārtošana</v>
      </c>
      <c r="D20" s="133"/>
      <c r="E20" s="62">
        <f>'6a'!P28</f>
        <v>0</v>
      </c>
      <c r="F20" s="46">
        <f>'6a'!M28</f>
        <v>0</v>
      </c>
      <c r="G20" s="58">
        <f>'6a'!N28</f>
        <v>0</v>
      </c>
      <c r="H20" s="58">
        <f>'6a'!O28</f>
        <v>0</v>
      </c>
      <c r="I20" s="59">
        <f>'6a'!L28</f>
        <v>0</v>
      </c>
    </row>
    <row r="21" spans="1:9" x14ac:dyDescent="0.2">
      <c r="A21" s="79">
        <f>IF(E21=0,0,IF(COUNTBLANK(E21)=1,0,COUNTA($E$15:E21)))</f>
        <v>0</v>
      </c>
      <c r="B21" s="25">
        <f t="shared" si="0"/>
        <v>0</v>
      </c>
      <c r="C21" s="132" t="str">
        <f>'7a'!C2:I2</f>
        <v>Zibensaizsardzība</v>
      </c>
      <c r="D21" s="133"/>
      <c r="E21" s="62">
        <f>'7a'!P39</f>
        <v>0</v>
      </c>
      <c r="F21" s="46">
        <f>'7a'!M39</f>
        <v>0</v>
      </c>
      <c r="G21" s="58">
        <f>'7a'!N39</f>
        <v>0</v>
      </c>
      <c r="H21" s="58">
        <f>'7a'!O39</f>
        <v>0</v>
      </c>
      <c r="I21" s="59">
        <f>'7a'!L39</f>
        <v>0</v>
      </c>
    </row>
    <row r="22" spans="1:9" x14ac:dyDescent="0.2">
      <c r="A22" s="79">
        <f>IF(E22=0,0,IF(COUNTBLANK(E22)=1,0,COUNTA($E$15:E22)))</f>
        <v>0</v>
      </c>
      <c r="B22" s="25">
        <f t="shared" si="0"/>
        <v>0</v>
      </c>
      <c r="C22" s="132" t="str">
        <f>'8a'!C2:I2</f>
        <v>Ūdensapgāde un kanalizācija</v>
      </c>
      <c r="D22" s="133"/>
      <c r="E22" s="62">
        <f>'8a'!P26</f>
        <v>0</v>
      </c>
      <c r="F22" s="46">
        <f>'8a'!M26</f>
        <v>0</v>
      </c>
      <c r="G22" s="58">
        <f>'8a'!N26</f>
        <v>0</v>
      </c>
      <c r="H22" s="58">
        <f>'8a'!O26</f>
        <v>0</v>
      </c>
      <c r="I22" s="59">
        <f>'8a'!L26</f>
        <v>0</v>
      </c>
    </row>
    <row r="23" spans="1:9" ht="12" thickBot="1" x14ac:dyDescent="0.25">
      <c r="A23" s="79">
        <f>IF(E23=0,0,IF(COUNTBLANK(E23)=1,0,COUNTA($E$15:E23)))</f>
        <v>0</v>
      </c>
      <c r="B23" s="25">
        <f t="shared" si="0"/>
        <v>0</v>
      </c>
      <c r="C23" s="132" t="str">
        <f>'9a'!C2:I2</f>
        <v>Apkure</v>
      </c>
      <c r="D23" s="133"/>
      <c r="E23" s="62">
        <f>'9a'!P253</f>
        <v>0</v>
      </c>
      <c r="F23" s="46">
        <f>'9a'!M253</f>
        <v>0</v>
      </c>
      <c r="G23" s="58">
        <f>'9a'!N253</f>
        <v>0</v>
      </c>
      <c r="H23" s="58">
        <f>'9a'!O253</f>
        <v>0</v>
      </c>
      <c r="I23" s="59">
        <f>'9a'!L253</f>
        <v>0</v>
      </c>
    </row>
    <row r="24" spans="1:9" ht="12" thickBot="1" x14ac:dyDescent="0.25">
      <c r="A24" s="146" t="s">
        <v>33</v>
      </c>
      <c r="B24" s="147"/>
      <c r="C24" s="147"/>
      <c r="D24" s="147"/>
      <c r="E24" s="41">
        <f>SUM(E15:E23)</f>
        <v>0</v>
      </c>
      <c r="F24" s="40">
        <f>SUM(F15:F23)</f>
        <v>0</v>
      </c>
      <c r="G24" s="40">
        <f>SUM(G15:G23)</f>
        <v>0</v>
      </c>
      <c r="H24" s="40">
        <f>SUM(H15:H23)</f>
        <v>0</v>
      </c>
      <c r="I24" s="41">
        <f>SUM(I15:I23)</f>
        <v>0</v>
      </c>
    </row>
    <row r="25" spans="1:9" x14ac:dyDescent="0.2">
      <c r="A25" s="148" t="s">
        <v>34</v>
      </c>
      <c r="B25" s="149"/>
      <c r="C25" s="150"/>
      <c r="D25" s="75"/>
      <c r="E25" s="42">
        <f>ROUND(E24*$D25,2)</f>
        <v>0</v>
      </c>
      <c r="F25" s="43"/>
      <c r="G25" s="43"/>
      <c r="H25" s="43"/>
      <c r="I25" s="43"/>
    </row>
    <row r="26" spans="1:9" x14ac:dyDescent="0.2">
      <c r="A26" s="151" t="s">
        <v>35</v>
      </c>
      <c r="B26" s="152"/>
      <c r="C26" s="153"/>
      <c r="D26" s="76"/>
      <c r="E26" s="44">
        <f>ROUND(E25*$D26,2)</f>
        <v>0</v>
      </c>
      <c r="F26" s="43"/>
      <c r="G26" s="43"/>
      <c r="H26" s="43"/>
      <c r="I26" s="43"/>
    </row>
    <row r="27" spans="1:9" x14ac:dyDescent="0.2">
      <c r="A27" s="154" t="s">
        <v>36</v>
      </c>
      <c r="B27" s="155"/>
      <c r="C27" s="156"/>
      <c r="D27" s="77"/>
      <c r="E27" s="44">
        <f>ROUND(E24*$D27,2)</f>
        <v>0</v>
      </c>
      <c r="F27" s="43"/>
      <c r="G27" s="43"/>
      <c r="H27" s="43"/>
      <c r="I27" s="43"/>
    </row>
    <row r="28" spans="1:9" ht="12" thickBot="1" x14ac:dyDescent="0.25">
      <c r="A28" s="157" t="s">
        <v>37</v>
      </c>
      <c r="B28" s="158"/>
      <c r="C28" s="159"/>
      <c r="D28" s="22"/>
      <c r="E28" s="45">
        <f>SUM(E24:E27)-E26</f>
        <v>0</v>
      </c>
      <c r="F28" s="43"/>
      <c r="G28" s="43"/>
      <c r="H28" s="43"/>
      <c r="I28" s="43"/>
    </row>
    <row r="29" spans="1:9" ht="12" thickBot="1" x14ac:dyDescent="0.25">
      <c r="C29" s="98" t="s">
        <v>59</v>
      </c>
      <c r="D29" s="51">
        <v>0.02</v>
      </c>
      <c r="G29" s="21"/>
    </row>
    <row r="30" spans="1:9" ht="12" thickBot="1" x14ac:dyDescent="0.25">
      <c r="C30" s="98" t="s">
        <v>60</v>
      </c>
      <c r="D30" s="17"/>
      <c r="E30" s="17"/>
      <c r="F30" s="23"/>
      <c r="G30" s="23"/>
      <c r="H30" s="23"/>
      <c r="I30" s="23"/>
    </row>
    <row r="33" spans="1:8" x14ac:dyDescent="0.2">
      <c r="A33" s="1" t="s">
        <v>14</v>
      </c>
      <c r="B33" s="17"/>
      <c r="C33" s="119"/>
      <c r="D33" s="119"/>
      <c r="E33" s="119"/>
      <c r="F33" s="119"/>
      <c r="G33" s="119"/>
      <c r="H33" s="119"/>
    </row>
    <row r="34" spans="1:8" x14ac:dyDescent="0.2">
      <c r="A34" s="17"/>
      <c r="B34" s="17"/>
      <c r="C34" s="114" t="s">
        <v>15</v>
      </c>
      <c r="D34" s="114"/>
      <c r="E34" s="114"/>
      <c r="F34" s="114"/>
      <c r="G34" s="114"/>
      <c r="H34" s="114"/>
    </row>
    <row r="35" spans="1:8" x14ac:dyDescent="0.2">
      <c r="A35" s="17"/>
      <c r="B35" s="17"/>
      <c r="C35" s="17"/>
      <c r="D35" s="17"/>
      <c r="E35" s="17"/>
      <c r="F35" s="17"/>
      <c r="G35" s="17"/>
      <c r="H35" s="17"/>
    </row>
    <row r="36" spans="1:8" x14ac:dyDescent="0.2">
      <c r="A36" s="91" t="str">
        <f>'Kopt a'!A36</f>
        <v>Tāme sastādīta 20__. gada __. _________</v>
      </c>
      <c r="B36" s="92"/>
      <c r="C36" s="92"/>
      <c r="D36" s="92"/>
      <c r="F36" s="17"/>
      <c r="G36" s="17"/>
      <c r="H36" s="17"/>
    </row>
    <row r="37" spans="1:8" x14ac:dyDescent="0.2">
      <c r="A37" s="17"/>
      <c r="B37" s="17"/>
      <c r="C37" s="17"/>
      <c r="D37" s="17"/>
      <c r="E37" s="17"/>
      <c r="F37" s="17"/>
      <c r="G37" s="17"/>
      <c r="H37" s="17"/>
    </row>
    <row r="38" spans="1:8" x14ac:dyDescent="0.2">
      <c r="A38" s="1" t="s">
        <v>38</v>
      </c>
      <c r="B38" s="17"/>
      <c r="C38" s="119"/>
      <c r="D38" s="119"/>
      <c r="E38" s="119"/>
      <c r="F38" s="119"/>
      <c r="G38" s="119"/>
      <c r="H38" s="119"/>
    </row>
    <row r="39" spans="1:8" x14ac:dyDescent="0.2">
      <c r="A39" s="17"/>
      <c r="B39" s="17"/>
      <c r="C39" s="114" t="s">
        <v>15</v>
      </c>
      <c r="D39" s="114"/>
      <c r="E39" s="114"/>
      <c r="F39" s="114"/>
      <c r="G39" s="114"/>
      <c r="H39" s="114"/>
    </row>
    <row r="40" spans="1:8" x14ac:dyDescent="0.2">
      <c r="A40" s="17"/>
      <c r="B40" s="17"/>
      <c r="C40" s="17"/>
      <c r="D40" s="17"/>
      <c r="E40" s="17"/>
      <c r="F40" s="17"/>
      <c r="G40" s="17"/>
      <c r="H40" s="17"/>
    </row>
    <row r="41" spans="1:8" x14ac:dyDescent="0.2">
      <c r="A41" s="91" t="s">
        <v>54</v>
      </c>
      <c r="B41" s="92"/>
      <c r="C41" s="97"/>
      <c r="D41" s="92"/>
      <c r="F41" s="17"/>
      <c r="G41" s="17"/>
      <c r="H41" s="17"/>
    </row>
    <row r="51" spans="5:9" x14ac:dyDescent="0.2">
      <c r="E51" s="21"/>
      <c r="F51" s="21"/>
      <c r="G51" s="21"/>
      <c r="H51" s="21"/>
      <c r="I51" s="21"/>
    </row>
  </sheetData>
  <mergeCells count="38">
    <mergeCell ref="C38:H38"/>
    <mergeCell ref="C39:H39"/>
    <mergeCell ref="A24:D24"/>
    <mergeCell ref="A25:C25"/>
    <mergeCell ref="A26:C26"/>
    <mergeCell ref="A27:C27"/>
    <mergeCell ref="A28:C28"/>
    <mergeCell ref="C21:D21"/>
    <mergeCell ref="C22:D22"/>
    <mergeCell ref="C23:D23"/>
    <mergeCell ref="C33:H33"/>
    <mergeCell ref="C34:H34"/>
    <mergeCell ref="C20:D20"/>
    <mergeCell ref="A13:A14"/>
    <mergeCell ref="B13:B14"/>
    <mergeCell ref="C13:D14"/>
    <mergeCell ref="E13:E14"/>
    <mergeCell ref="C15:D15"/>
    <mergeCell ref="C16:D16"/>
    <mergeCell ref="C17:D17"/>
    <mergeCell ref="C18:D18"/>
    <mergeCell ref="C19:D19"/>
    <mergeCell ref="F13:H13"/>
    <mergeCell ref="I13:I14"/>
    <mergeCell ref="A8:C8"/>
    <mergeCell ref="D8:I8"/>
    <mergeCell ref="A9:C9"/>
    <mergeCell ref="D9:I9"/>
    <mergeCell ref="D10:E10"/>
    <mergeCell ref="D11:E11"/>
    <mergeCell ref="A7:C7"/>
    <mergeCell ref="D7:I7"/>
    <mergeCell ref="G1:I1"/>
    <mergeCell ref="A2:I2"/>
    <mergeCell ref="C4:I4"/>
    <mergeCell ref="A6:C6"/>
    <mergeCell ref="D6:I6"/>
    <mergeCell ref="C5:I5"/>
  </mergeCells>
  <conditionalFormatting sqref="E24:I24">
    <cfRule type="cellIs" dxfId="185" priority="19" operator="equal">
      <formula>0</formula>
    </cfRule>
  </conditionalFormatting>
  <conditionalFormatting sqref="D10:E11">
    <cfRule type="cellIs" dxfId="184" priority="18" operator="equal">
      <formula>0</formula>
    </cfRule>
  </conditionalFormatting>
  <conditionalFormatting sqref="E15 C15:D23 E25:E28 I15:I23">
    <cfRule type="cellIs" dxfId="183" priority="16" operator="equal">
      <formula>0</formula>
    </cfRule>
  </conditionalFormatting>
  <conditionalFormatting sqref="D25:D27">
    <cfRule type="cellIs" dxfId="182" priority="14" operator="equal">
      <formula>0</formula>
    </cfRule>
  </conditionalFormatting>
  <conditionalFormatting sqref="C38:H38">
    <cfRule type="cellIs" dxfId="181" priority="11" operator="equal">
      <formula>0</formula>
    </cfRule>
  </conditionalFormatting>
  <conditionalFormatting sqref="C33:H33">
    <cfRule type="cellIs" dxfId="180" priority="10" operator="equal">
      <formula>0</formula>
    </cfRule>
  </conditionalFormatting>
  <conditionalFormatting sqref="E15:E23">
    <cfRule type="cellIs" dxfId="179" priority="8" operator="equal">
      <formula>0</formula>
    </cfRule>
  </conditionalFormatting>
  <conditionalFormatting sqref="F15:I23">
    <cfRule type="cellIs" dxfId="178" priority="7" operator="equal">
      <formula>0</formula>
    </cfRule>
  </conditionalFormatting>
  <conditionalFormatting sqref="D6:I9">
    <cfRule type="cellIs" dxfId="177" priority="6" operator="equal">
      <formula>0</formula>
    </cfRule>
  </conditionalFormatting>
  <conditionalFormatting sqref="C41">
    <cfRule type="cellIs" dxfId="176" priority="4" operator="equal">
      <formula>0</formula>
    </cfRule>
  </conditionalFormatting>
  <conditionalFormatting sqref="B15:B23">
    <cfRule type="cellIs" dxfId="175" priority="3" operator="equal">
      <formula>0</formula>
    </cfRule>
  </conditionalFormatting>
  <conditionalFormatting sqref="A15:A23">
    <cfRule type="cellIs" dxfId="174"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9" operator="containsText" id="{B0E18B02-73ED-406C-A15F-5DAFFA939ECE}">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3"/>
  <dimension ref="A1:P42"/>
  <sheetViews>
    <sheetView workbookViewId="0">
      <selection activeCell="R23" sqref="R2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a'!A15</f>
        <v>0</v>
      </c>
      <c r="E1" s="23"/>
      <c r="F1" s="23"/>
      <c r="G1" s="23"/>
      <c r="H1" s="23"/>
      <c r="I1" s="23"/>
      <c r="J1" s="23"/>
      <c r="N1" s="26"/>
      <c r="O1" s="27"/>
      <c r="P1" s="28"/>
    </row>
    <row r="2" spans="1:16" x14ac:dyDescent="0.2">
      <c r="A2" s="29"/>
      <c r="B2" s="29"/>
      <c r="C2" s="160" t="s">
        <v>62</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ht="11.25" customHeight="1"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61</v>
      </c>
      <c r="B9" s="162"/>
      <c r="C9" s="162"/>
      <c r="D9" s="162"/>
      <c r="E9" s="162"/>
      <c r="F9" s="162"/>
      <c r="G9" s="31"/>
      <c r="H9" s="31"/>
      <c r="I9" s="31"/>
      <c r="J9" s="166" t="s">
        <v>40</v>
      </c>
      <c r="K9" s="166"/>
      <c r="L9" s="166"/>
      <c r="M9" s="166"/>
      <c r="N9" s="173">
        <f>P27</f>
        <v>0</v>
      </c>
      <c r="O9" s="173"/>
      <c r="P9" s="31"/>
    </row>
    <row r="10" spans="1:16" x14ac:dyDescent="0.2">
      <c r="A10" s="32"/>
      <c r="B10" s="33"/>
      <c r="C10" s="4"/>
      <c r="D10" s="23"/>
      <c r="E10" s="23"/>
      <c r="F10" s="23"/>
      <c r="G10" s="23"/>
      <c r="H10" s="23"/>
      <c r="I10" s="23"/>
      <c r="J10" s="23"/>
      <c r="K10" s="23"/>
      <c r="L10" s="29"/>
      <c r="M10" s="29"/>
      <c r="O10" s="95"/>
      <c r="P10" s="93" t="str">
        <f>A33</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v>1</v>
      </c>
      <c r="B14" s="65"/>
      <c r="C14" s="66" t="s">
        <v>307</v>
      </c>
      <c r="D14" s="67" t="s">
        <v>63</v>
      </c>
      <c r="E14" s="70">
        <v>46.6</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c r="C15" s="47" t="s">
        <v>64</v>
      </c>
      <c r="D15" s="25" t="s">
        <v>65</v>
      </c>
      <c r="E15" s="70">
        <v>1</v>
      </c>
      <c r="F15" s="71"/>
      <c r="G15" s="68"/>
      <c r="H15" s="48">
        <f t="shared" ref="H15:H26" si="0">ROUND(F15*G15,2)</f>
        <v>0</v>
      </c>
      <c r="I15" s="68"/>
      <c r="J15" s="68"/>
      <c r="K15" s="49">
        <f t="shared" ref="K15:K26" si="1">SUM(H15:J15)</f>
        <v>0</v>
      </c>
      <c r="L15" s="50">
        <f t="shared" ref="L15:L26" si="2">ROUND(E15*F15,2)</f>
        <v>0</v>
      </c>
      <c r="M15" s="48">
        <f t="shared" ref="M15:M26" si="3">ROUND(H15*E15,2)</f>
        <v>0</v>
      </c>
      <c r="N15" s="48">
        <f t="shared" ref="N15:N26" si="4">ROUND(I15*E15,2)</f>
        <v>0</v>
      </c>
      <c r="O15" s="48">
        <f t="shared" ref="O15:O26" si="5">ROUND(J15*E15,2)</f>
        <v>0</v>
      </c>
      <c r="P15" s="49">
        <f t="shared" ref="P15:P26" si="6">SUM(M15:O15)</f>
        <v>0</v>
      </c>
    </row>
    <row r="16" spans="1:16" x14ac:dyDescent="0.2">
      <c r="A16" s="64">
        <v>3</v>
      </c>
      <c r="B16" s="39"/>
      <c r="C16" s="47" t="s">
        <v>66</v>
      </c>
      <c r="D16" s="25" t="s">
        <v>67</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c r="C17" s="47" t="s">
        <v>68</v>
      </c>
      <c r="D17" s="25" t="s">
        <v>65</v>
      </c>
      <c r="E17" s="70">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64">
        <v>5</v>
      </c>
      <c r="B18" s="39"/>
      <c r="C18" s="47" t="s">
        <v>69</v>
      </c>
      <c r="D18" s="25" t="s">
        <v>65</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6</v>
      </c>
      <c r="B19" s="39"/>
      <c r="C19" s="47" t="s">
        <v>70</v>
      </c>
      <c r="D19" s="25" t="s">
        <v>67</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64">
        <v>7</v>
      </c>
      <c r="B20" s="39"/>
      <c r="C20" s="47" t="s">
        <v>71</v>
      </c>
      <c r="D20" s="25" t="s">
        <v>65</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8</v>
      </c>
      <c r="B21" s="39"/>
      <c r="C21" s="47" t="s">
        <v>72</v>
      </c>
      <c r="D21" s="25" t="s">
        <v>73</v>
      </c>
      <c r="E21" s="70">
        <v>818.4</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64">
        <v>9</v>
      </c>
      <c r="B22" s="39"/>
      <c r="C22" s="47" t="s">
        <v>74</v>
      </c>
      <c r="D22" s="25" t="s">
        <v>73</v>
      </c>
      <c r="E22" s="70">
        <v>818.4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10</v>
      </c>
      <c r="B23" s="39"/>
      <c r="C23" s="47" t="s">
        <v>75</v>
      </c>
      <c r="D23" s="25" t="s">
        <v>63</v>
      </c>
      <c r="E23" s="70">
        <v>43.7</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64">
        <v>11</v>
      </c>
      <c r="B24" s="39"/>
      <c r="C24" s="47" t="s">
        <v>76</v>
      </c>
      <c r="D24" s="25" t="s">
        <v>65</v>
      </c>
      <c r="E24" s="70">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12</v>
      </c>
      <c r="B25" s="39"/>
      <c r="C25" s="47" t="s">
        <v>77</v>
      </c>
      <c r="D25" s="25" t="s">
        <v>65</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12" thickBot="1" x14ac:dyDescent="0.25">
      <c r="A26" s="64">
        <v>13</v>
      </c>
      <c r="B26" s="39"/>
      <c r="C26" s="47" t="s">
        <v>78</v>
      </c>
      <c r="D26" s="25" t="s">
        <v>65</v>
      </c>
      <c r="E26" s="70">
        <v>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12" thickBot="1" x14ac:dyDescent="0.25">
      <c r="A27" s="178" t="s">
        <v>79</v>
      </c>
      <c r="B27" s="179"/>
      <c r="C27" s="179"/>
      <c r="D27" s="179"/>
      <c r="E27" s="179"/>
      <c r="F27" s="179"/>
      <c r="G27" s="179"/>
      <c r="H27" s="179"/>
      <c r="I27" s="179"/>
      <c r="J27" s="179"/>
      <c r="K27" s="180"/>
      <c r="L27" s="72">
        <f>SUM(L14:L26)</f>
        <v>0</v>
      </c>
      <c r="M27" s="73">
        <f>SUM(M14:M26)</f>
        <v>0</v>
      </c>
      <c r="N27" s="73">
        <f>SUM(N14:N26)</f>
        <v>0</v>
      </c>
      <c r="O27" s="73">
        <f>SUM(O14:O26)</f>
        <v>0</v>
      </c>
      <c r="P27" s="74">
        <f>SUM(P14:P26)</f>
        <v>0</v>
      </c>
    </row>
    <row r="28" spans="1:16" x14ac:dyDescent="0.2">
      <c r="A28" s="17"/>
      <c r="B28" s="17"/>
      <c r="C28" s="17"/>
      <c r="D28" s="17"/>
      <c r="E28" s="17"/>
      <c r="F28" s="17"/>
      <c r="G28" s="17"/>
      <c r="H28" s="17"/>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1" t="s">
        <v>14</v>
      </c>
      <c r="B30" s="17"/>
      <c r="C30" s="177">
        <f>'Kops a'!C33:H33</f>
        <v>0</v>
      </c>
      <c r="D30" s="177"/>
      <c r="E30" s="177"/>
      <c r="F30" s="177"/>
      <c r="G30" s="177"/>
      <c r="H30" s="177"/>
      <c r="I30" s="17"/>
      <c r="J30" s="17"/>
      <c r="K30" s="17"/>
      <c r="L30" s="17"/>
      <c r="M30" s="17"/>
      <c r="N30" s="17"/>
      <c r="O30" s="17"/>
      <c r="P30" s="17"/>
    </row>
    <row r="31" spans="1:16" x14ac:dyDescent="0.2">
      <c r="A31" s="17"/>
      <c r="B31" s="17"/>
      <c r="C31" s="114" t="s">
        <v>15</v>
      </c>
      <c r="D31" s="114"/>
      <c r="E31" s="114"/>
      <c r="F31" s="114"/>
      <c r="G31" s="114"/>
      <c r="H31" s="114"/>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91" t="str">
        <f>'Kops a'!A36</f>
        <v>Tāme sastādīta 20__. gada __. _________</v>
      </c>
      <c r="B33" s="92"/>
      <c r="C33" s="92"/>
      <c r="D33" s="92"/>
      <c r="E33" s="17"/>
      <c r="F33" s="17"/>
      <c r="G33" s="17"/>
      <c r="H33" s="17"/>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1" t="s">
        <v>38</v>
      </c>
      <c r="B35" s="17"/>
      <c r="C35" s="177">
        <f>'Kops a'!C38:H38</f>
        <v>0</v>
      </c>
      <c r="D35" s="177"/>
      <c r="E35" s="177"/>
      <c r="F35" s="177"/>
      <c r="G35" s="177"/>
      <c r="H35" s="177"/>
      <c r="I35" s="17"/>
      <c r="J35" s="17"/>
      <c r="K35" s="17"/>
      <c r="L35" s="17"/>
      <c r="M35" s="17"/>
      <c r="N35" s="17"/>
      <c r="O35" s="17"/>
      <c r="P35" s="17"/>
    </row>
    <row r="36" spans="1:16" x14ac:dyDescent="0.2">
      <c r="A36" s="17"/>
      <c r="B36" s="17"/>
      <c r="C36" s="114" t="s">
        <v>15</v>
      </c>
      <c r="D36" s="114"/>
      <c r="E36" s="114"/>
      <c r="F36" s="114"/>
      <c r="G36" s="114"/>
      <c r="H36" s="114"/>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91" t="s">
        <v>55</v>
      </c>
      <c r="B38" s="92"/>
      <c r="C38" s="96">
        <f>'Kops a'!C41</f>
        <v>0</v>
      </c>
      <c r="D38" s="51"/>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C40" s="111" t="s">
        <v>341</v>
      </c>
    </row>
    <row r="41" spans="1:16" x14ac:dyDescent="0.2">
      <c r="C41" s="111" t="s">
        <v>342</v>
      </c>
    </row>
    <row r="42" spans="1:16" x14ac:dyDescent="0.2">
      <c r="C42" s="112" t="s">
        <v>343</v>
      </c>
    </row>
  </sheetData>
  <mergeCells count="22">
    <mergeCell ref="E12:E13"/>
    <mergeCell ref="C35:H35"/>
    <mergeCell ref="C36:H36"/>
    <mergeCell ref="C30:H30"/>
    <mergeCell ref="C31:H31"/>
    <mergeCell ref="A27:K27"/>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s>
  <conditionalFormatting sqref="I14:J26 A14:G26">
    <cfRule type="cellIs" dxfId="171" priority="19" operator="equal">
      <formula>0</formula>
    </cfRule>
  </conditionalFormatting>
  <conditionalFormatting sqref="N9:O9">
    <cfRule type="cellIs" dxfId="170" priority="17" operator="equal">
      <formula>0</formula>
    </cfRule>
  </conditionalFormatting>
  <conditionalFormatting sqref="A9:F9">
    <cfRule type="containsText" dxfId="169" priority="1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8" priority="14" operator="equal">
      <formula>0</formula>
    </cfRule>
  </conditionalFormatting>
  <conditionalFormatting sqref="O10:P10">
    <cfRule type="cellIs" dxfId="167" priority="13" operator="equal">
      <formula>"20__. gada __. _________"</formula>
    </cfRule>
  </conditionalFormatting>
  <conditionalFormatting sqref="A27:K27">
    <cfRule type="containsText" dxfId="166" priority="11" operator="containsText" text="Tiešās izmaksas kopā, t. sk. darba devēja sociālais nodoklis __.__% ">
      <formula>NOT(ISERROR(SEARCH("Tiešās izmaksas kopā, t. sk. darba devēja sociālais nodoklis __.__% ",A27)))</formula>
    </cfRule>
  </conditionalFormatting>
  <conditionalFormatting sqref="C35:H35">
    <cfRule type="cellIs" dxfId="165" priority="8" operator="equal">
      <formula>0</formula>
    </cfRule>
  </conditionalFormatting>
  <conditionalFormatting sqref="C30:H30">
    <cfRule type="cellIs" dxfId="164" priority="7" operator="equal">
      <formula>0</formula>
    </cfRule>
  </conditionalFormatting>
  <conditionalFormatting sqref="H14:H26 K14:P26 L27:P27">
    <cfRule type="cellIs" dxfId="163" priority="6" operator="equal">
      <formula>0</formula>
    </cfRule>
  </conditionalFormatting>
  <conditionalFormatting sqref="C4:I4">
    <cfRule type="cellIs" dxfId="162" priority="5" operator="equal">
      <formula>0</formula>
    </cfRule>
  </conditionalFormatting>
  <conditionalFormatting sqref="D5:L8">
    <cfRule type="cellIs" dxfId="161" priority="3" operator="equal">
      <formula>0</formula>
    </cfRule>
  </conditionalFormatting>
  <conditionalFormatting sqref="C35:H35 C38 C30:H30">
    <cfRule type="cellIs" dxfId="160" priority="2" operator="equal">
      <formula>0</formula>
    </cfRule>
  </conditionalFormatting>
  <conditionalFormatting sqref="D1">
    <cfRule type="cellIs" dxfId="159"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0" operator="containsText" id="{BC596309-6EE4-47E0-A590-F3D2F6DA868B}">
            <xm:f>NOT(ISERROR(SEARCH("Tāme sastādīta ____. gada ___. ______________",A33)))</xm:f>
            <xm:f>"Tāme sastādīta ____. gada ___. ______________"</xm:f>
            <x14:dxf>
              <font>
                <color auto="1"/>
              </font>
              <fill>
                <patternFill>
                  <bgColor rgb="FFC6EFCE"/>
                </patternFill>
              </fill>
            </x14:dxf>
          </x14:cfRule>
          <xm:sqref>A33</xm:sqref>
        </x14:conditionalFormatting>
        <x14:conditionalFormatting xmlns:xm="http://schemas.microsoft.com/office/excel/2006/main">
          <x14:cfRule type="containsText" priority="9" operator="containsText" id="{A5053C80-E745-4777-A201-BBBD02E74FC0}">
            <xm:f>NOT(ISERROR(SEARCH("Sertifikāta Nr. _________________________________",A38)))</xm:f>
            <xm:f>"Sertifikāta Nr. _________________________________"</xm:f>
            <x14:dxf>
              <font>
                <color auto="1"/>
              </font>
              <fill>
                <patternFill>
                  <bgColor rgb="FFC6EFCE"/>
                </patternFill>
              </fill>
            </x14:dxf>
          </x14:cfRule>
          <xm:sqref>A38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4"/>
  <dimension ref="A1:P91"/>
  <sheetViews>
    <sheetView workbookViewId="0">
      <selection activeCell="E75" sqref="E15:E7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a'!A16</f>
        <v>0</v>
      </c>
      <c r="E1" s="23"/>
      <c r="F1" s="23"/>
      <c r="G1" s="23"/>
      <c r="H1" s="23"/>
      <c r="I1" s="23"/>
      <c r="J1" s="23"/>
      <c r="N1" s="26"/>
      <c r="O1" s="27"/>
      <c r="P1" s="28"/>
    </row>
    <row r="2" spans="1:16" x14ac:dyDescent="0.2">
      <c r="A2" s="29"/>
      <c r="B2" s="29"/>
      <c r="C2" s="160" t="s">
        <v>81</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80</v>
      </c>
      <c r="B9" s="162"/>
      <c r="C9" s="162"/>
      <c r="D9" s="162"/>
      <c r="E9" s="162"/>
      <c r="F9" s="162"/>
      <c r="G9" s="31"/>
      <c r="H9" s="31"/>
      <c r="I9" s="31"/>
      <c r="J9" s="166" t="s">
        <v>40</v>
      </c>
      <c r="K9" s="166"/>
      <c r="L9" s="166"/>
      <c r="M9" s="166"/>
      <c r="N9" s="173">
        <f>P76</f>
        <v>0</v>
      </c>
      <c r="O9" s="173"/>
      <c r="P9" s="31"/>
    </row>
    <row r="10" spans="1:16" x14ac:dyDescent="0.2">
      <c r="A10" s="32"/>
      <c r="B10" s="33"/>
      <c r="C10" s="4"/>
      <c r="D10" s="23"/>
      <c r="E10" s="23"/>
      <c r="F10" s="23"/>
      <c r="G10" s="23"/>
      <c r="H10" s="23"/>
      <c r="I10" s="23"/>
      <c r="J10" s="23"/>
      <c r="K10" s="23"/>
      <c r="L10" s="29"/>
      <c r="M10" s="29"/>
      <c r="O10" s="94"/>
      <c r="P10" s="93" t="str">
        <f>A82</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82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131</v>
      </c>
      <c r="B15" s="39"/>
      <c r="C15" s="47" t="s">
        <v>83</v>
      </c>
      <c r="D15" s="25" t="s">
        <v>65</v>
      </c>
      <c r="E15" s="70">
        <v>1</v>
      </c>
      <c r="F15" s="71"/>
      <c r="G15" s="68"/>
      <c r="H15" s="48">
        <f t="shared" ref="H15:H75" si="0">ROUND(F15*G15,2)</f>
        <v>0</v>
      </c>
      <c r="I15" s="68"/>
      <c r="J15" s="68"/>
      <c r="K15" s="49">
        <f t="shared" ref="K15:K75" si="1">SUM(H15:J15)</f>
        <v>0</v>
      </c>
      <c r="L15" s="50">
        <f t="shared" ref="L15:L75" si="2">ROUND(E15*F15,2)</f>
        <v>0</v>
      </c>
      <c r="M15" s="48">
        <f t="shared" ref="M15:M75" si="3">ROUND(H15*E15,2)</f>
        <v>0</v>
      </c>
      <c r="N15" s="48">
        <f t="shared" ref="N15:N75" si="4">ROUND(I15*E15,2)</f>
        <v>0</v>
      </c>
      <c r="O15" s="48">
        <f t="shared" ref="O15:O75" si="5">ROUND(J15*E15,2)</f>
        <v>0</v>
      </c>
      <c r="P15" s="49">
        <f t="shared" ref="P15:P75" si="6">SUM(M15:O15)</f>
        <v>0</v>
      </c>
    </row>
    <row r="16" spans="1:16" x14ac:dyDescent="0.2">
      <c r="A16" s="38" t="s">
        <v>132</v>
      </c>
      <c r="B16" s="39"/>
      <c r="C16" s="47" t="s">
        <v>84</v>
      </c>
      <c r="D16" s="25" t="s">
        <v>65</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t="s">
        <v>133</v>
      </c>
      <c r="B17" s="39"/>
      <c r="C17" s="47" t="s">
        <v>85</v>
      </c>
      <c r="D17" s="25" t="s">
        <v>86</v>
      </c>
      <c r="E17" s="70">
        <v>0.3</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134</v>
      </c>
      <c r="B18" s="39"/>
      <c r="C18" s="47" t="s">
        <v>87</v>
      </c>
      <c r="D18" s="25" t="s">
        <v>63</v>
      </c>
      <c r="E18" s="70">
        <v>49.6</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135</v>
      </c>
      <c r="B19" s="39"/>
      <c r="C19" s="47" t="s">
        <v>88</v>
      </c>
      <c r="D19" s="25" t="s">
        <v>63</v>
      </c>
      <c r="E19" s="70">
        <v>39.6</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2</v>
      </c>
      <c r="B20" s="39"/>
      <c r="C20" s="47" t="s">
        <v>89</v>
      </c>
      <c r="D20" s="25"/>
      <c r="E20" s="70"/>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136</v>
      </c>
      <c r="B21" s="39"/>
      <c r="C21" s="47" t="s">
        <v>90</v>
      </c>
      <c r="D21" s="25"/>
      <c r="E21" s="70"/>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33.75" x14ac:dyDescent="0.2">
      <c r="A22" s="38" t="s">
        <v>137</v>
      </c>
      <c r="B22" s="39"/>
      <c r="C22" s="47" t="s">
        <v>91</v>
      </c>
      <c r="D22" s="25" t="s">
        <v>86</v>
      </c>
      <c r="E22" s="70">
        <v>94.9</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t="s">
        <v>138</v>
      </c>
      <c r="B23" s="39"/>
      <c r="C23" s="47" t="s">
        <v>92</v>
      </c>
      <c r="D23" s="25" t="s">
        <v>73</v>
      </c>
      <c r="E23" s="70">
        <v>147.94999999999999</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45" x14ac:dyDescent="0.2">
      <c r="A24" s="38" t="s">
        <v>139</v>
      </c>
      <c r="B24" s="39"/>
      <c r="C24" s="47" t="s">
        <v>93</v>
      </c>
      <c r="D24" s="25" t="s">
        <v>73</v>
      </c>
      <c r="E24" s="70">
        <v>147.94999999999999</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33.75" x14ac:dyDescent="0.2">
      <c r="A25" s="38" t="s">
        <v>140</v>
      </c>
      <c r="B25" s="39"/>
      <c r="C25" s="47" t="s">
        <v>94</v>
      </c>
      <c r="D25" s="25" t="s">
        <v>73</v>
      </c>
      <c r="E25" s="70">
        <v>147.94999999999999</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t="s">
        <v>141</v>
      </c>
      <c r="B26" s="39"/>
      <c r="C26" s="47" t="s">
        <v>308</v>
      </c>
      <c r="D26" s="25" t="s">
        <v>73</v>
      </c>
      <c r="E26" s="70">
        <v>147.94999999999999</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c r="B27" s="39"/>
      <c r="C27" s="47" t="s">
        <v>348</v>
      </c>
      <c r="D27" s="25" t="s">
        <v>73</v>
      </c>
      <c r="E27" s="70">
        <v>147.94999999999999</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c r="B28" s="39"/>
      <c r="C28" s="47" t="s">
        <v>95</v>
      </c>
      <c r="D28" s="25" t="s">
        <v>96</v>
      </c>
      <c r="E28" s="70">
        <v>665.77</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33.75" x14ac:dyDescent="0.2">
      <c r="A29" s="38" t="s">
        <v>142</v>
      </c>
      <c r="B29" s="39"/>
      <c r="C29" s="47" t="s">
        <v>349</v>
      </c>
      <c r="D29" s="25" t="s">
        <v>73</v>
      </c>
      <c r="E29" s="70">
        <v>2.4</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c r="B30" s="39"/>
      <c r="C30" s="47" t="s">
        <v>350</v>
      </c>
      <c r="D30" s="25" t="s">
        <v>73</v>
      </c>
      <c r="E30" s="70">
        <v>2.4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c r="B31" s="39"/>
      <c r="C31" s="47" t="s">
        <v>95</v>
      </c>
      <c r="D31" s="25" t="s">
        <v>96</v>
      </c>
      <c r="E31" s="70">
        <v>10.8</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33.75" x14ac:dyDescent="0.2">
      <c r="A32" s="38" t="s">
        <v>143</v>
      </c>
      <c r="B32" s="39"/>
      <c r="C32" s="47" t="s">
        <v>97</v>
      </c>
      <c r="D32" s="25" t="s">
        <v>86</v>
      </c>
      <c r="E32" s="70">
        <v>94.9</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t="s">
        <v>144</v>
      </c>
      <c r="B33" s="39"/>
      <c r="C33" s="47" t="s">
        <v>98</v>
      </c>
      <c r="D33" s="25" t="s">
        <v>63</v>
      </c>
      <c r="E33" s="70">
        <v>6.24</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145</v>
      </c>
      <c r="B34" s="39"/>
      <c r="C34" s="47" t="s">
        <v>99</v>
      </c>
      <c r="D34" s="25" t="s">
        <v>63</v>
      </c>
      <c r="E34" s="70">
        <v>4.4000000000000004</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56.25" x14ac:dyDescent="0.2">
      <c r="A35" s="38" t="s">
        <v>146</v>
      </c>
      <c r="B35" s="39"/>
      <c r="C35" s="47" t="s">
        <v>100</v>
      </c>
      <c r="D35" s="25" t="s">
        <v>73</v>
      </c>
      <c r="E35" s="70">
        <v>77.64</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c r="B36" s="39"/>
      <c r="C36" s="47" t="s">
        <v>101</v>
      </c>
      <c r="D36" s="25" t="s">
        <v>73</v>
      </c>
      <c r="E36" s="70">
        <v>77.64</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c r="B37" s="39"/>
      <c r="C37" s="47" t="s">
        <v>95</v>
      </c>
      <c r="D37" s="25" t="s">
        <v>96</v>
      </c>
      <c r="E37" s="70">
        <v>349.38</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c r="B38" s="39"/>
      <c r="C38" s="47" t="s">
        <v>102</v>
      </c>
      <c r="D38" s="25" t="s">
        <v>103</v>
      </c>
      <c r="E38" s="70">
        <v>19.41</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c r="B39" s="39"/>
      <c r="C39" s="47" t="s">
        <v>104</v>
      </c>
      <c r="D39" s="25" t="s">
        <v>96</v>
      </c>
      <c r="E39" s="70">
        <v>194.1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c r="B40" s="39"/>
      <c r="C40" s="47" t="s">
        <v>105</v>
      </c>
      <c r="D40" s="25" t="s">
        <v>103</v>
      </c>
      <c r="E40" s="70">
        <v>34.94</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147</v>
      </c>
      <c r="B41" s="39"/>
      <c r="C41" s="47" t="s">
        <v>106</v>
      </c>
      <c r="D41" s="25"/>
      <c r="E41" s="70"/>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22.5" x14ac:dyDescent="0.2">
      <c r="A42" s="38" t="s">
        <v>148</v>
      </c>
      <c r="B42" s="39"/>
      <c r="C42" s="47" t="s">
        <v>107</v>
      </c>
      <c r="D42" s="25" t="s">
        <v>65</v>
      </c>
      <c r="E42" s="70">
        <v>1</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ht="22.5" x14ac:dyDescent="0.2">
      <c r="A43" s="38" t="s">
        <v>149</v>
      </c>
      <c r="B43" s="39"/>
      <c r="C43" s="47" t="s">
        <v>309</v>
      </c>
      <c r="D43" s="25" t="s">
        <v>73</v>
      </c>
      <c r="E43" s="70">
        <v>555</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c r="B44" s="39"/>
      <c r="C44" s="47" t="s">
        <v>351</v>
      </c>
      <c r="D44" s="25" t="s">
        <v>73</v>
      </c>
      <c r="E44" s="70">
        <v>555</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c r="B45" s="39"/>
      <c r="C45" s="47" t="s">
        <v>95</v>
      </c>
      <c r="D45" s="25" t="s">
        <v>96</v>
      </c>
      <c r="E45" s="70">
        <v>2497.5</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c r="B46" s="39"/>
      <c r="C46" s="47" t="s">
        <v>108</v>
      </c>
      <c r="D46" s="25" t="s">
        <v>109</v>
      </c>
      <c r="E46" s="70">
        <v>4440</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33.75" x14ac:dyDescent="0.2">
      <c r="A47" s="38" t="s">
        <v>150</v>
      </c>
      <c r="B47" s="39"/>
      <c r="C47" s="47" t="s">
        <v>310</v>
      </c>
      <c r="D47" s="25" t="s">
        <v>73</v>
      </c>
      <c r="E47" s="70">
        <v>35</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22.5" x14ac:dyDescent="0.2">
      <c r="A48" s="38"/>
      <c r="B48" s="39"/>
      <c r="C48" s="47" t="s">
        <v>352</v>
      </c>
      <c r="D48" s="25" t="s">
        <v>73</v>
      </c>
      <c r="E48" s="70">
        <v>35</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c r="B49" s="39"/>
      <c r="C49" s="47" t="s">
        <v>95</v>
      </c>
      <c r="D49" s="25" t="s">
        <v>96</v>
      </c>
      <c r="E49" s="70">
        <v>157.5</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t="s">
        <v>151</v>
      </c>
      <c r="B50" s="39"/>
      <c r="C50" s="47" t="s">
        <v>110</v>
      </c>
      <c r="D50" s="25" t="s">
        <v>63</v>
      </c>
      <c r="E50" s="70">
        <v>212.75</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152</v>
      </c>
      <c r="B51" s="39"/>
      <c r="C51" s="47" t="s">
        <v>111</v>
      </c>
      <c r="D51" s="25" t="s">
        <v>63</v>
      </c>
      <c r="E51" s="70">
        <v>37.200000000000003</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56.25" x14ac:dyDescent="0.2">
      <c r="A52" s="38" t="s">
        <v>153</v>
      </c>
      <c r="B52" s="39"/>
      <c r="C52" s="47" t="s">
        <v>112</v>
      </c>
      <c r="D52" s="25" t="s">
        <v>73</v>
      </c>
      <c r="E52" s="70">
        <v>590</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c r="B53" s="39"/>
      <c r="C53" s="47" t="s">
        <v>101</v>
      </c>
      <c r="D53" s="25" t="s">
        <v>73</v>
      </c>
      <c r="E53" s="70">
        <v>590</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c r="B54" s="39"/>
      <c r="C54" s="47" t="s">
        <v>95</v>
      </c>
      <c r="D54" s="25" t="s">
        <v>96</v>
      </c>
      <c r="E54" s="70">
        <v>2655</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c r="B55" s="39"/>
      <c r="C55" s="47" t="s">
        <v>102</v>
      </c>
      <c r="D55" s="25" t="s">
        <v>103</v>
      </c>
      <c r="E55" s="70">
        <v>147.5</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c r="B56" s="39"/>
      <c r="C56" s="47" t="s">
        <v>113</v>
      </c>
      <c r="D56" s="25" t="s">
        <v>96</v>
      </c>
      <c r="E56" s="70">
        <v>1475</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c r="B57" s="39"/>
      <c r="C57" s="47" t="s">
        <v>105</v>
      </c>
      <c r="D57" s="25" t="s">
        <v>103</v>
      </c>
      <c r="E57" s="70">
        <v>265.5</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3</v>
      </c>
      <c r="B58" s="39"/>
      <c r="C58" s="47" t="s">
        <v>114</v>
      </c>
      <c r="D58" s="25"/>
      <c r="E58" s="70"/>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t="s">
        <v>154</v>
      </c>
      <c r="B59" s="39"/>
      <c r="C59" s="47" t="s">
        <v>115</v>
      </c>
      <c r="D59" s="25" t="s">
        <v>65</v>
      </c>
      <c r="E59" s="70">
        <v>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t="s">
        <v>155</v>
      </c>
      <c r="B60" s="39"/>
      <c r="C60" s="47" t="s">
        <v>116</v>
      </c>
      <c r="D60" s="25" t="s">
        <v>65</v>
      </c>
      <c r="E60" s="70">
        <v>1</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ht="33.75" x14ac:dyDescent="0.2">
      <c r="A61" s="38" t="s">
        <v>156</v>
      </c>
      <c r="B61" s="39"/>
      <c r="C61" s="47" t="s">
        <v>311</v>
      </c>
      <c r="D61" s="25" t="s">
        <v>65</v>
      </c>
      <c r="E61" s="70">
        <v>12</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4</v>
      </c>
      <c r="B62" s="39"/>
      <c r="C62" s="47" t="s">
        <v>117</v>
      </c>
      <c r="D62" s="25"/>
      <c r="E62" s="70"/>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ht="22.5" x14ac:dyDescent="0.2">
      <c r="A63" s="38" t="s">
        <v>157</v>
      </c>
      <c r="B63" s="39"/>
      <c r="C63" s="47" t="s">
        <v>118</v>
      </c>
      <c r="D63" s="25" t="s">
        <v>109</v>
      </c>
      <c r="E63" s="70">
        <v>1</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22.5" x14ac:dyDescent="0.2">
      <c r="A64" s="38"/>
      <c r="B64" s="39"/>
      <c r="C64" s="47" t="s">
        <v>119</v>
      </c>
      <c r="D64" s="25" t="s">
        <v>86</v>
      </c>
      <c r="E64" s="70">
        <v>0.22</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c r="B65" s="39"/>
      <c r="C65" s="47" t="s">
        <v>120</v>
      </c>
      <c r="D65" s="25" t="s">
        <v>86</v>
      </c>
      <c r="E65" s="70">
        <v>0.12</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c r="B66" s="39"/>
      <c r="C66" s="47" t="s">
        <v>121</v>
      </c>
      <c r="D66" s="25" t="s">
        <v>73</v>
      </c>
      <c r="E66" s="70">
        <v>1.27</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c r="B67" s="39"/>
      <c r="C67" s="47" t="s">
        <v>122</v>
      </c>
      <c r="D67" s="25" t="s">
        <v>109</v>
      </c>
      <c r="E67" s="70">
        <v>1</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c r="B68" s="39"/>
      <c r="C68" s="47" t="s">
        <v>123</v>
      </c>
      <c r="D68" s="25" t="s">
        <v>109</v>
      </c>
      <c r="E68" s="70">
        <v>2</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x14ac:dyDescent="0.2">
      <c r="A69" s="38" t="s">
        <v>158</v>
      </c>
      <c r="B69" s="39"/>
      <c r="C69" s="47" t="s">
        <v>124</v>
      </c>
      <c r="D69" s="25" t="s">
        <v>109</v>
      </c>
      <c r="E69" s="70">
        <v>1</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33.75" x14ac:dyDescent="0.2">
      <c r="A70" s="38" t="s">
        <v>159</v>
      </c>
      <c r="B70" s="39"/>
      <c r="C70" s="47" t="s">
        <v>125</v>
      </c>
      <c r="D70" s="25" t="s">
        <v>73</v>
      </c>
      <c r="E70" s="70">
        <v>1.6</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ht="22.5" x14ac:dyDescent="0.2">
      <c r="A71" s="38" t="s">
        <v>160</v>
      </c>
      <c r="B71" s="39"/>
      <c r="C71" s="47" t="s">
        <v>126</v>
      </c>
      <c r="D71" s="25" t="s">
        <v>73</v>
      </c>
      <c r="E71" s="70">
        <v>1.6</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ht="45" x14ac:dyDescent="0.2">
      <c r="A72" s="38" t="s">
        <v>161</v>
      </c>
      <c r="B72" s="39"/>
      <c r="C72" s="47" t="s">
        <v>127</v>
      </c>
      <c r="D72" s="25" t="s">
        <v>73</v>
      </c>
      <c r="E72" s="70">
        <v>2.4</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33.75" x14ac:dyDescent="0.2">
      <c r="A73" s="38" t="s">
        <v>160</v>
      </c>
      <c r="B73" s="39"/>
      <c r="C73" s="47" t="s">
        <v>128</v>
      </c>
      <c r="D73" s="25" t="s">
        <v>73</v>
      </c>
      <c r="E73" s="70">
        <v>2.4</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ht="33.75" x14ac:dyDescent="0.2">
      <c r="A74" s="38" t="s">
        <v>161</v>
      </c>
      <c r="B74" s="39"/>
      <c r="C74" s="47" t="s">
        <v>129</v>
      </c>
      <c r="D74" s="25" t="s">
        <v>73</v>
      </c>
      <c r="E74" s="70">
        <v>0.8</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ht="34.5" thickBot="1" x14ac:dyDescent="0.25">
      <c r="A75" s="38" t="s">
        <v>162</v>
      </c>
      <c r="B75" s="39"/>
      <c r="C75" s="47" t="s">
        <v>130</v>
      </c>
      <c r="D75" s="25" t="s">
        <v>63</v>
      </c>
      <c r="E75" s="70">
        <v>1.9</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ht="12" customHeight="1" thickBot="1" x14ac:dyDescent="0.25">
      <c r="A76" s="178" t="s">
        <v>79</v>
      </c>
      <c r="B76" s="179"/>
      <c r="C76" s="179"/>
      <c r="D76" s="179"/>
      <c r="E76" s="179"/>
      <c r="F76" s="179"/>
      <c r="G76" s="179"/>
      <c r="H76" s="179"/>
      <c r="I76" s="179"/>
      <c r="J76" s="179"/>
      <c r="K76" s="180"/>
      <c r="L76" s="72">
        <f>SUM(L14:L75)</f>
        <v>0</v>
      </c>
      <c r="M76" s="73">
        <f>SUM(M14:M75)</f>
        <v>0</v>
      </c>
      <c r="N76" s="73">
        <f>SUM(N14:N75)</f>
        <v>0</v>
      </c>
      <c r="O76" s="73">
        <f>SUM(O14:O75)</f>
        <v>0</v>
      </c>
      <c r="P76" s="74">
        <f>SUM(P14:P75)</f>
        <v>0</v>
      </c>
    </row>
    <row r="77" spans="1:16" x14ac:dyDescent="0.2">
      <c r="A77" s="17"/>
      <c r="B77" s="17"/>
      <c r="C77" s="17"/>
      <c r="D77" s="17"/>
      <c r="E77" s="17"/>
      <c r="F77" s="17"/>
      <c r="G77" s="17"/>
      <c r="H77" s="17"/>
      <c r="I77" s="17"/>
      <c r="J77" s="17"/>
      <c r="K77" s="17"/>
      <c r="L77" s="17"/>
      <c r="M77" s="17"/>
      <c r="N77" s="17"/>
      <c r="O77" s="17"/>
      <c r="P77" s="17"/>
    </row>
    <row r="78" spans="1:16" x14ac:dyDescent="0.2">
      <c r="A78" s="17"/>
      <c r="B78" s="17"/>
      <c r="C78" s="17"/>
      <c r="D78" s="17"/>
      <c r="E78" s="17"/>
      <c r="F78" s="17"/>
      <c r="G78" s="17"/>
      <c r="H78" s="17"/>
      <c r="I78" s="17"/>
      <c r="J78" s="17"/>
      <c r="K78" s="17"/>
      <c r="L78" s="17"/>
      <c r="M78" s="17"/>
      <c r="N78" s="17"/>
      <c r="O78" s="17"/>
      <c r="P78" s="17"/>
    </row>
    <row r="79" spans="1:16" x14ac:dyDescent="0.2">
      <c r="A79" s="1" t="s">
        <v>14</v>
      </c>
      <c r="B79" s="17"/>
      <c r="C79" s="177">
        <f>'Kops a'!C33:H33</f>
        <v>0</v>
      </c>
      <c r="D79" s="177"/>
      <c r="E79" s="177"/>
      <c r="F79" s="177"/>
      <c r="G79" s="177"/>
      <c r="H79" s="177"/>
      <c r="I79" s="17"/>
      <c r="J79" s="17"/>
      <c r="K79" s="17"/>
      <c r="L79" s="17"/>
      <c r="M79" s="17"/>
      <c r="N79" s="17"/>
      <c r="O79" s="17"/>
      <c r="P79" s="17"/>
    </row>
    <row r="80" spans="1:16" x14ac:dyDescent="0.2">
      <c r="A80" s="17"/>
      <c r="B80" s="17"/>
      <c r="C80" s="114" t="s">
        <v>15</v>
      </c>
      <c r="D80" s="114"/>
      <c r="E80" s="114"/>
      <c r="F80" s="114"/>
      <c r="G80" s="114"/>
      <c r="H80" s="114"/>
      <c r="I80" s="17"/>
      <c r="J80" s="17"/>
      <c r="K80" s="17"/>
      <c r="L80" s="17"/>
      <c r="M80" s="17"/>
      <c r="N80" s="17"/>
      <c r="O80" s="17"/>
      <c r="P80" s="17"/>
    </row>
    <row r="81" spans="1:16" x14ac:dyDescent="0.2">
      <c r="A81" s="17"/>
      <c r="B81" s="17"/>
      <c r="C81" s="17"/>
      <c r="D81" s="17"/>
      <c r="E81" s="17"/>
      <c r="F81" s="17"/>
      <c r="G81" s="17"/>
      <c r="H81" s="17"/>
      <c r="I81" s="17"/>
      <c r="J81" s="17"/>
      <c r="K81" s="17"/>
      <c r="L81" s="17"/>
      <c r="M81" s="17"/>
      <c r="N81" s="17"/>
      <c r="O81" s="17"/>
      <c r="P81" s="17"/>
    </row>
    <row r="82" spans="1:16" x14ac:dyDescent="0.2">
      <c r="A82" s="91" t="str">
        <f>'Kops a'!A36</f>
        <v>Tāme sastādīta 20__. gada __. _________</v>
      </c>
      <c r="B82" s="92"/>
      <c r="C82" s="92"/>
      <c r="D82" s="92"/>
      <c r="E82" s="17"/>
      <c r="F82" s="17"/>
      <c r="G82" s="17"/>
      <c r="H82" s="17"/>
      <c r="I82" s="17"/>
      <c r="J82" s="17"/>
      <c r="K82" s="17"/>
      <c r="L82" s="17"/>
      <c r="M82" s="17"/>
      <c r="N82" s="17"/>
      <c r="O82" s="17"/>
      <c r="P82" s="17"/>
    </row>
    <row r="83" spans="1:16" x14ac:dyDescent="0.2">
      <c r="A83" s="17"/>
      <c r="B83" s="17"/>
      <c r="C83" s="17"/>
      <c r="D83" s="17"/>
      <c r="E83" s="17"/>
      <c r="F83" s="17"/>
      <c r="G83" s="17"/>
      <c r="H83" s="17"/>
      <c r="I83" s="17"/>
      <c r="J83" s="17"/>
      <c r="K83" s="17"/>
      <c r="L83" s="17"/>
      <c r="M83" s="17"/>
      <c r="N83" s="17"/>
      <c r="O83" s="17"/>
      <c r="P83" s="17"/>
    </row>
    <row r="84" spans="1:16" x14ac:dyDescent="0.2">
      <c r="A84" s="1" t="s">
        <v>38</v>
      </c>
      <c r="B84" s="17"/>
      <c r="C84" s="177">
        <f>'Kops a'!C38:H38</f>
        <v>0</v>
      </c>
      <c r="D84" s="177"/>
      <c r="E84" s="177"/>
      <c r="F84" s="177"/>
      <c r="G84" s="177"/>
      <c r="H84" s="177"/>
      <c r="I84" s="17"/>
      <c r="J84" s="17"/>
      <c r="K84" s="17"/>
      <c r="L84" s="17"/>
      <c r="M84" s="17"/>
      <c r="N84" s="17"/>
      <c r="O84" s="17"/>
      <c r="P84" s="17"/>
    </row>
    <row r="85" spans="1:16" x14ac:dyDescent="0.2">
      <c r="A85" s="17"/>
      <c r="B85" s="17"/>
      <c r="C85" s="114" t="s">
        <v>15</v>
      </c>
      <c r="D85" s="114"/>
      <c r="E85" s="114"/>
      <c r="F85" s="114"/>
      <c r="G85" s="114"/>
      <c r="H85" s="114"/>
      <c r="I85" s="17"/>
      <c r="J85" s="17"/>
      <c r="K85" s="17"/>
      <c r="L85" s="17"/>
      <c r="M85" s="17"/>
      <c r="N85" s="17"/>
      <c r="O85" s="17"/>
      <c r="P85" s="17"/>
    </row>
    <row r="86" spans="1:16" x14ac:dyDescent="0.2">
      <c r="A86" s="17"/>
      <c r="B86" s="17"/>
      <c r="C86" s="17"/>
      <c r="D86" s="17"/>
      <c r="E86" s="17"/>
      <c r="F86" s="17"/>
      <c r="G86" s="17"/>
      <c r="H86" s="17"/>
      <c r="I86" s="17"/>
      <c r="J86" s="17"/>
      <c r="K86" s="17"/>
      <c r="L86" s="17"/>
      <c r="M86" s="17"/>
      <c r="N86" s="17"/>
      <c r="O86" s="17"/>
      <c r="P86" s="17"/>
    </row>
    <row r="87" spans="1:16" x14ac:dyDescent="0.2">
      <c r="A87" s="91" t="s">
        <v>55</v>
      </c>
      <c r="B87" s="92"/>
      <c r="C87" s="96">
        <f>'Kops a'!C41</f>
        <v>0</v>
      </c>
      <c r="D87" s="51"/>
      <c r="E87" s="17"/>
      <c r="F87" s="17"/>
      <c r="G87" s="17"/>
      <c r="H87" s="17"/>
      <c r="I87" s="17"/>
      <c r="J87" s="17"/>
      <c r="K87" s="17"/>
      <c r="L87" s="17"/>
      <c r="M87" s="17"/>
      <c r="N87" s="17"/>
      <c r="O87" s="17"/>
      <c r="P87" s="17"/>
    </row>
    <row r="88" spans="1:16" x14ac:dyDescent="0.2">
      <c r="A88" s="17"/>
      <c r="B88" s="17"/>
      <c r="C88" s="17"/>
      <c r="D88" s="17"/>
      <c r="E88" s="17"/>
      <c r="F88" s="17"/>
      <c r="G88" s="17"/>
      <c r="H88" s="17"/>
      <c r="I88" s="17"/>
      <c r="J88" s="17"/>
      <c r="K88" s="17"/>
      <c r="L88" s="17"/>
      <c r="M88" s="17"/>
      <c r="N88" s="17"/>
      <c r="O88" s="17"/>
      <c r="P88" s="17"/>
    </row>
    <row r="89" spans="1:16" x14ac:dyDescent="0.2">
      <c r="C89" s="109" t="s">
        <v>341</v>
      </c>
    </row>
    <row r="90" spans="1:16" x14ac:dyDescent="0.2">
      <c r="C90" s="109" t="s">
        <v>342</v>
      </c>
    </row>
    <row r="91" spans="1:16" x14ac:dyDescent="0.2">
      <c r="C91" s="110" t="s">
        <v>343</v>
      </c>
    </row>
  </sheetData>
  <mergeCells count="22">
    <mergeCell ref="C85:H85"/>
    <mergeCell ref="C4:I4"/>
    <mergeCell ref="F12:K12"/>
    <mergeCell ref="A9:F9"/>
    <mergeCell ref="J9:M9"/>
    <mergeCell ref="D8:L8"/>
    <mergeCell ref="A76:K76"/>
    <mergeCell ref="C79:H79"/>
    <mergeCell ref="C80:H80"/>
    <mergeCell ref="C84:H84"/>
    <mergeCell ref="N9:O9"/>
    <mergeCell ref="A12:A13"/>
    <mergeCell ref="B12:B13"/>
    <mergeCell ref="C12:C13"/>
    <mergeCell ref="D12:D13"/>
    <mergeCell ref="E12:E13"/>
    <mergeCell ref="L12:P12"/>
    <mergeCell ref="C2:I2"/>
    <mergeCell ref="C3:I3"/>
    <mergeCell ref="D5:L5"/>
    <mergeCell ref="D6:L6"/>
    <mergeCell ref="D7:L7"/>
  </mergeCells>
  <conditionalFormatting sqref="A14:B75 I14:J75 D14:G75">
    <cfRule type="cellIs" dxfId="156" priority="23" operator="equal">
      <formula>0</formula>
    </cfRule>
  </conditionalFormatting>
  <conditionalFormatting sqref="N9:O9">
    <cfRule type="cellIs" dxfId="155" priority="22" operator="equal">
      <formula>0</formula>
    </cfRule>
  </conditionalFormatting>
  <conditionalFormatting sqref="A9:F9">
    <cfRule type="containsText" dxfId="154" priority="20"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53" priority="19" operator="equal">
      <formula>0</formula>
    </cfRule>
  </conditionalFormatting>
  <conditionalFormatting sqref="O10">
    <cfRule type="cellIs" dxfId="152" priority="18" operator="equal">
      <formula>"20__. gada __. _________"</formula>
    </cfRule>
  </conditionalFormatting>
  <conditionalFormatting sqref="H14:H75 K14:P75 L76:P76">
    <cfRule type="cellIs" dxfId="151" priority="12" operator="equal">
      <formula>0</formula>
    </cfRule>
  </conditionalFormatting>
  <conditionalFormatting sqref="C4:I4">
    <cfRule type="cellIs" dxfId="150" priority="11" operator="equal">
      <formula>0</formula>
    </cfRule>
  </conditionalFormatting>
  <conditionalFormatting sqref="C14:C75">
    <cfRule type="cellIs" dxfId="149" priority="10" operator="equal">
      <formula>0</formula>
    </cfRule>
  </conditionalFormatting>
  <conditionalFormatting sqref="D5:L8">
    <cfRule type="cellIs" dxfId="148" priority="9" operator="equal">
      <formula>0</formula>
    </cfRule>
  </conditionalFormatting>
  <conditionalFormatting sqref="P10">
    <cfRule type="cellIs" dxfId="147" priority="8" operator="equal">
      <formula>"20__. gada __. _________"</formula>
    </cfRule>
  </conditionalFormatting>
  <conditionalFormatting sqref="C84:H84">
    <cfRule type="cellIs" dxfId="146" priority="5" operator="equal">
      <formula>0</formula>
    </cfRule>
  </conditionalFormatting>
  <conditionalFormatting sqref="C79:H79">
    <cfRule type="cellIs" dxfId="145" priority="4" operator="equal">
      <formula>0</formula>
    </cfRule>
  </conditionalFormatting>
  <conditionalFormatting sqref="C84:H84 C87 C79:H79">
    <cfRule type="cellIs" dxfId="144" priority="3" operator="equal">
      <formula>0</formula>
    </cfRule>
  </conditionalFormatting>
  <conditionalFormatting sqref="D1">
    <cfRule type="cellIs" dxfId="143" priority="2" operator="equal">
      <formula>0</formula>
    </cfRule>
  </conditionalFormatting>
  <conditionalFormatting sqref="A76:K76">
    <cfRule type="containsText" dxfId="142" priority="1" operator="containsText" text="Tiešās izmaksas kopā, t. sk. darba devēja sociālais nodoklis __.__% ">
      <formula>NOT(ISERROR(SEARCH("Tiešās izmaksas kopā, t. sk. darba devēja sociālais nodoklis __.__% ",A76)))</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46B16A03-C867-4231-9EE2-FA19DDA4D492}">
            <xm:f>NOT(ISERROR(SEARCH("Tāme sastādīta ____. gada ___. ______________",A82)))</xm:f>
            <xm:f>"Tāme sastādīta ____. gada ___. ______________"</xm:f>
            <x14:dxf>
              <font>
                <color auto="1"/>
              </font>
              <fill>
                <patternFill>
                  <bgColor rgb="FFC6EFCE"/>
                </patternFill>
              </fill>
            </x14:dxf>
          </x14:cfRule>
          <xm:sqref>A82</xm:sqref>
        </x14:conditionalFormatting>
        <x14:conditionalFormatting xmlns:xm="http://schemas.microsoft.com/office/excel/2006/main">
          <x14:cfRule type="containsText" priority="6" operator="containsText" id="{2AF3CC58-04F0-4432-AA0F-D3D058C3CAD1}">
            <xm:f>NOT(ISERROR(SEARCH("Sertifikāta Nr. _________________________________",A87)))</xm:f>
            <xm:f>"Sertifikāta Nr. _________________________________"</xm:f>
            <x14:dxf>
              <font>
                <color auto="1"/>
              </font>
              <fill>
                <patternFill>
                  <bgColor rgb="FFC6EFCE"/>
                </patternFill>
              </fill>
            </x14:dxf>
          </x14:cfRule>
          <xm:sqref>A87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5"/>
  <dimension ref="A1:P57"/>
  <sheetViews>
    <sheetView workbookViewId="0">
      <selection activeCell="E41" sqref="E15:E41"/>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a'!A17</f>
        <v>0</v>
      </c>
      <c r="E1" s="23"/>
      <c r="F1" s="23"/>
      <c r="G1" s="23"/>
      <c r="H1" s="23"/>
      <c r="I1" s="23"/>
      <c r="J1" s="23"/>
      <c r="N1" s="26"/>
      <c r="O1" s="27"/>
      <c r="P1" s="28"/>
    </row>
    <row r="2" spans="1:16" x14ac:dyDescent="0.2">
      <c r="A2" s="29"/>
      <c r="B2" s="29"/>
      <c r="C2" s="160" t="s">
        <v>163</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80</v>
      </c>
      <c r="B9" s="162"/>
      <c r="C9" s="162"/>
      <c r="D9" s="162"/>
      <c r="E9" s="162"/>
      <c r="F9" s="162"/>
      <c r="G9" s="31"/>
      <c r="H9" s="31"/>
      <c r="I9" s="31"/>
      <c r="J9" s="166" t="s">
        <v>40</v>
      </c>
      <c r="K9" s="166"/>
      <c r="L9" s="166"/>
      <c r="M9" s="166"/>
      <c r="N9" s="173">
        <f>P42</f>
        <v>0</v>
      </c>
      <c r="O9" s="173"/>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82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131</v>
      </c>
      <c r="B15" s="39"/>
      <c r="C15" s="47" t="s">
        <v>164</v>
      </c>
      <c r="D15" s="25" t="s">
        <v>109</v>
      </c>
      <c r="E15" s="70">
        <v>14</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ht="22.5" x14ac:dyDescent="0.2">
      <c r="A16" s="38" t="s">
        <v>132</v>
      </c>
      <c r="B16" s="39"/>
      <c r="C16" s="47" t="s">
        <v>165</v>
      </c>
      <c r="D16" s="25" t="s">
        <v>109</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t="s">
        <v>133</v>
      </c>
      <c r="B17" s="39"/>
      <c r="C17" s="47" t="s">
        <v>166</v>
      </c>
      <c r="D17" s="25" t="s">
        <v>109</v>
      </c>
      <c r="E17" s="70">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t="s">
        <v>135</v>
      </c>
      <c r="B18" s="39"/>
      <c r="C18" s="47" t="s">
        <v>167</v>
      </c>
      <c r="D18" s="25" t="s">
        <v>109</v>
      </c>
      <c r="E18" s="70">
        <v>7</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33.75" x14ac:dyDescent="0.2">
      <c r="A19" s="38" t="s">
        <v>190</v>
      </c>
      <c r="B19" s="39"/>
      <c r="C19" s="47" t="s">
        <v>168</v>
      </c>
      <c r="D19" s="25" t="s">
        <v>169</v>
      </c>
      <c r="E19" s="70">
        <v>80.5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2</v>
      </c>
      <c r="B20" s="39"/>
      <c r="C20" s="47" t="s">
        <v>170</v>
      </c>
      <c r="D20" s="25"/>
      <c r="E20" s="70"/>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136</v>
      </c>
      <c r="B21" s="39"/>
      <c r="C21" s="47" t="s">
        <v>90</v>
      </c>
      <c r="D21" s="25"/>
      <c r="E21" s="70"/>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t="s">
        <v>137</v>
      </c>
      <c r="B22" s="39"/>
      <c r="C22" s="47" t="s">
        <v>171</v>
      </c>
      <c r="D22" s="25" t="s">
        <v>86</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33.75" x14ac:dyDescent="0.2">
      <c r="A23" s="38" t="s">
        <v>138</v>
      </c>
      <c r="B23" s="39"/>
      <c r="C23" s="47" t="s">
        <v>172</v>
      </c>
      <c r="D23" s="25" t="s">
        <v>86</v>
      </c>
      <c r="E23" s="70">
        <v>0.2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90" x14ac:dyDescent="0.2">
      <c r="A24" s="38" t="s">
        <v>139</v>
      </c>
      <c r="B24" s="39"/>
      <c r="C24" s="47" t="s">
        <v>173</v>
      </c>
      <c r="D24" s="25" t="s">
        <v>109</v>
      </c>
      <c r="E24" s="70">
        <v>4</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t="s">
        <v>140</v>
      </c>
      <c r="B25" s="39"/>
      <c r="C25" s="47" t="s">
        <v>174</v>
      </c>
      <c r="D25" s="25" t="s">
        <v>169</v>
      </c>
      <c r="E25" s="70">
        <v>3.28</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t="s">
        <v>147</v>
      </c>
      <c r="B26" s="39"/>
      <c r="C26" s="47" t="s">
        <v>106</v>
      </c>
      <c r="D26" s="25"/>
      <c r="E26" s="70"/>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90" x14ac:dyDescent="0.2">
      <c r="A27" s="38" t="s">
        <v>148</v>
      </c>
      <c r="B27" s="39"/>
      <c r="C27" s="47" t="s">
        <v>175</v>
      </c>
      <c r="D27" s="25" t="s">
        <v>109</v>
      </c>
      <c r="E27" s="70">
        <v>2</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90" x14ac:dyDescent="0.2">
      <c r="A28" s="38" t="s">
        <v>149</v>
      </c>
      <c r="B28" s="39"/>
      <c r="C28" s="47" t="s">
        <v>176</v>
      </c>
      <c r="D28" s="25" t="s">
        <v>109</v>
      </c>
      <c r="E28" s="70">
        <v>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90" x14ac:dyDescent="0.2">
      <c r="A29" s="38" t="s">
        <v>150</v>
      </c>
      <c r="B29" s="39"/>
      <c r="C29" s="47" t="s">
        <v>177</v>
      </c>
      <c r="D29" s="25" t="s">
        <v>109</v>
      </c>
      <c r="E29" s="70">
        <v>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56.25" x14ac:dyDescent="0.2">
      <c r="A30" s="38" t="s">
        <v>151</v>
      </c>
      <c r="B30" s="39"/>
      <c r="C30" s="47" t="s">
        <v>178</v>
      </c>
      <c r="D30" s="25" t="s">
        <v>169</v>
      </c>
      <c r="E30" s="70">
        <v>10.6</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t="s">
        <v>152</v>
      </c>
      <c r="B31" s="39"/>
      <c r="C31" s="47" t="s">
        <v>179</v>
      </c>
      <c r="D31" s="25" t="s">
        <v>73</v>
      </c>
      <c r="E31" s="70">
        <v>13.3</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33.75" x14ac:dyDescent="0.2">
      <c r="A32" s="38" t="s">
        <v>153</v>
      </c>
      <c r="B32" s="39"/>
      <c r="C32" s="47" t="s">
        <v>180</v>
      </c>
      <c r="D32" s="25" t="s">
        <v>169</v>
      </c>
      <c r="E32" s="70">
        <v>80.5</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t="s">
        <v>191</v>
      </c>
      <c r="B33" s="39"/>
      <c r="C33" s="47" t="s">
        <v>181</v>
      </c>
      <c r="D33" s="25" t="s">
        <v>169</v>
      </c>
      <c r="E33" s="70">
        <v>171.66</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192</v>
      </c>
      <c r="B34" s="39"/>
      <c r="C34" s="47" t="s">
        <v>182</v>
      </c>
      <c r="D34" s="25"/>
      <c r="E34" s="70"/>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t="s">
        <v>193</v>
      </c>
      <c r="B35" s="39"/>
      <c r="C35" s="47" t="s">
        <v>183</v>
      </c>
      <c r="D35" s="25" t="s">
        <v>109</v>
      </c>
      <c r="E35" s="70">
        <v>2</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22.5" x14ac:dyDescent="0.2">
      <c r="A36" s="38" t="s">
        <v>194</v>
      </c>
      <c r="B36" s="39"/>
      <c r="C36" s="47" t="s">
        <v>184</v>
      </c>
      <c r="D36" s="25" t="s">
        <v>169</v>
      </c>
      <c r="E36" s="70">
        <v>6.32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ht="22.5" x14ac:dyDescent="0.2">
      <c r="A37" s="38" t="s">
        <v>195</v>
      </c>
      <c r="B37" s="39"/>
      <c r="C37" s="47" t="s">
        <v>185</v>
      </c>
      <c r="D37" s="25" t="s">
        <v>169</v>
      </c>
      <c r="E37" s="70">
        <v>1.24</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33.75" x14ac:dyDescent="0.2">
      <c r="A38" s="38" t="s">
        <v>196</v>
      </c>
      <c r="B38" s="39"/>
      <c r="C38" s="47" t="s">
        <v>186</v>
      </c>
      <c r="D38" s="25" t="s">
        <v>109</v>
      </c>
      <c r="E38" s="70">
        <v>1</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3</v>
      </c>
      <c r="B39" s="39"/>
      <c r="C39" s="47" t="s">
        <v>187</v>
      </c>
      <c r="D39" s="25"/>
      <c r="E39" s="70"/>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78.75" x14ac:dyDescent="0.2">
      <c r="A40" s="38" t="s">
        <v>154</v>
      </c>
      <c r="B40" s="39"/>
      <c r="C40" s="47" t="s">
        <v>188</v>
      </c>
      <c r="D40" s="25" t="s">
        <v>109</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23.25" thickBot="1" x14ac:dyDescent="0.25">
      <c r="A41" s="38" t="s">
        <v>155</v>
      </c>
      <c r="B41" s="39"/>
      <c r="C41" s="47" t="s">
        <v>189</v>
      </c>
      <c r="D41" s="25" t="s">
        <v>73</v>
      </c>
      <c r="E41" s="70">
        <v>2.7</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customHeight="1" thickBot="1" x14ac:dyDescent="0.25">
      <c r="A42" s="178" t="s">
        <v>79</v>
      </c>
      <c r="B42" s="179"/>
      <c r="C42" s="179"/>
      <c r="D42" s="179"/>
      <c r="E42" s="179"/>
      <c r="F42" s="179"/>
      <c r="G42" s="179"/>
      <c r="H42" s="179"/>
      <c r="I42" s="179"/>
      <c r="J42" s="179"/>
      <c r="K42" s="180"/>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177">
        <f>'Kops a'!C33:H33</f>
        <v>0</v>
      </c>
      <c r="D45" s="177"/>
      <c r="E45" s="177"/>
      <c r="F45" s="177"/>
      <c r="G45" s="177"/>
      <c r="H45" s="177"/>
      <c r="I45" s="17"/>
      <c r="J45" s="17"/>
      <c r="K45" s="17"/>
      <c r="L45" s="17"/>
      <c r="M45" s="17"/>
      <c r="N45" s="17"/>
      <c r="O45" s="17"/>
      <c r="P45" s="17"/>
    </row>
    <row r="46" spans="1:16" x14ac:dyDescent="0.2">
      <c r="A46" s="17"/>
      <c r="B46" s="17"/>
      <c r="C46" s="114" t="s">
        <v>15</v>
      </c>
      <c r="D46" s="114"/>
      <c r="E46" s="114"/>
      <c r="F46" s="114"/>
      <c r="G46" s="114"/>
      <c r="H46" s="114"/>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a'!A36</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177">
        <f>'Kops a'!C38:H38</f>
        <v>0</v>
      </c>
      <c r="D50" s="177"/>
      <c r="E50" s="177"/>
      <c r="F50" s="177"/>
      <c r="G50" s="177"/>
      <c r="H50" s="177"/>
      <c r="I50" s="17"/>
      <c r="J50" s="17"/>
      <c r="K50" s="17"/>
      <c r="L50" s="17"/>
      <c r="M50" s="17"/>
      <c r="N50" s="17"/>
      <c r="O50" s="17"/>
      <c r="P50" s="17"/>
    </row>
    <row r="51" spans="1:16" x14ac:dyDescent="0.2">
      <c r="A51" s="17"/>
      <c r="B51" s="17"/>
      <c r="C51" s="114" t="s">
        <v>15</v>
      </c>
      <c r="D51" s="114"/>
      <c r="E51" s="114"/>
      <c r="F51" s="114"/>
      <c r="G51" s="114"/>
      <c r="H51" s="114"/>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a'!C41</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C55" s="107" t="s">
        <v>341</v>
      </c>
    </row>
    <row r="56" spans="1:16" x14ac:dyDescent="0.2">
      <c r="C56" s="107" t="s">
        <v>342</v>
      </c>
    </row>
    <row r="57" spans="1:16" x14ac:dyDescent="0.2">
      <c r="C57" s="108" t="s">
        <v>343</v>
      </c>
    </row>
  </sheetData>
  <mergeCells count="22">
    <mergeCell ref="C51:H51"/>
    <mergeCell ref="C4:I4"/>
    <mergeCell ref="F12:K12"/>
    <mergeCell ref="A9:F9"/>
    <mergeCell ref="J9:M9"/>
    <mergeCell ref="D8:L8"/>
    <mergeCell ref="A42:K42"/>
    <mergeCell ref="C45:H45"/>
    <mergeCell ref="C46:H46"/>
    <mergeCell ref="C50:H50"/>
    <mergeCell ref="N9:O9"/>
    <mergeCell ref="A12:A13"/>
    <mergeCell ref="B12:B13"/>
    <mergeCell ref="C12:C13"/>
    <mergeCell ref="D12:D13"/>
    <mergeCell ref="E12:E13"/>
    <mergeCell ref="L12:P12"/>
    <mergeCell ref="C2:I2"/>
    <mergeCell ref="C3:I3"/>
    <mergeCell ref="D5:L5"/>
    <mergeCell ref="D6:L6"/>
    <mergeCell ref="D7:L7"/>
  </mergeCells>
  <conditionalFormatting sqref="A15:B41 I15:J41 D15:G41">
    <cfRule type="cellIs" dxfId="139" priority="27" operator="equal">
      <formula>0</formula>
    </cfRule>
  </conditionalFormatting>
  <conditionalFormatting sqref="N9:O9">
    <cfRule type="cellIs" dxfId="138" priority="26" operator="equal">
      <formula>0</formula>
    </cfRule>
  </conditionalFormatting>
  <conditionalFormatting sqref="A9:F9">
    <cfRule type="containsText" dxfId="13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36" priority="23" operator="equal">
      <formula>0</formula>
    </cfRule>
  </conditionalFormatting>
  <conditionalFormatting sqref="O10">
    <cfRule type="cellIs" dxfId="135" priority="22" operator="equal">
      <formula>"20__. gada __. _________"</formula>
    </cfRule>
  </conditionalFormatting>
  <conditionalFormatting sqref="H14:H41 K14:P41 L42:P42">
    <cfRule type="cellIs" dxfId="134" priority="16" operator="equal">
      <formula>0</formula>
    </cfRule>
  </conditionalFormatting>
  <conditionalFormatting sqref="C4:I4">
    <cfRule type="cellIs" dxfId="133" priority="15" operator="equal">
      <formula>0</formula>
    </cfRule>
  </conditionalFormatting>
  <conditionalFormatting sqref="C15:C41">
    <cfRule type="cellIs" dxfId="132" priority="14" operator="equal">
      <formula>0</formula>
    </cfRule>
  </conditionalFormatting>
  <conditionalFormatting sqref="D5:L8">
    <cfRule type="cellIs" dxfId="131" priority="12" operator="equal">
      <formula>0</formula>
    </cfRule>
  </conditionalFormatting>
  <conditionalFormatting sqref="A14:B14 D14:G14">
    <cfRule type="cellIs" dxfId="130" priority="11" operator="equal">
      <formula>0</formula>
    </cfRule>
  </conditionalFormatting>
  <conditionalFormatting sqref="C14">
    <cfRule type="cellIs" dxfId="129" priority="10" operator="equal">
      <formula>0</formula>
    </cfRule>
  </conditionalFormatting>
  <conditionalFormatting sqref="I14:J14">
    <cfRule type="cellIs" dxfId="128" priority="9" operator="equal">
      <formula>0</formula>
    </cfRule>
  </conditionalFormatting>
  <conditionalFormatting sqref="P10">
    <cfRule type="cellIs" dxfId="127" priority="8" operator="equal">
      <formula>"20__. gada __. _________"</formula>
    </cfRule>
  </conditionalFormatting>
  <conditionalFormatting sqref="C50:H50">
    <cfRule type="cellIs" dxfId="126" priority="5" operator="equal">
      <formula>0</formula>
    </cfRule>
  </conditionalFormatting>
  <conditionalFormatting sqref="C45:H45">
    <cfRule type="cellIs" dxfId="125" priority="4" operator="equal">
      <formula>0</formula>
    </cfRule>
  </conditionalFormatting>
  <conditionalFormatting sqref="C50:H50 C53 C45:H45">
    <cfRule type="cellIs" dxfId="124" priority="3" operator="equal">
      <formula>0</formula>
    </cfRule>
  </conditionalFormatting>
  <conditionalFormatting sqref="D1">
    <cfRule type="cellIs" dxfId="123" priority="2" operator="equal">
      <formula>0</formula>
    </cfRule>
  </conditionalFormatting>
  <conditionalFormatting sqref="A42:K42">
    <cfRule type="containsText" dxfId="122" priority="1" operator="containsText" text="Tiešās izmaksas kopā, t. sk. darba devēja sociālais nodoklis __.__% ">
      <formula>NOT(ISERROR(SEARCH("Tiešās izmaksas kopā, t. sk. darba devēja sociālais nodoklis __.__% ",A42)))</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D422C369-7259-49E7-A89B-9D562DEE2E41}">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6" operator="containsText" id="{D859E3E6-089F-4F16-889A-98EF63E5F3AC}">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6"/>
  <dimension ref="A1:P35"/>
  <sheetViews>
    <sheetView tabSelected="1" zoomScaleNormal="100" workbookViewId="0">
      <selection activeCell="C18" sqref="C18"/>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a'!A18</f>
        <v>0</v>
      </c>
      <c r="E1" s="23"/>
      <c r="F1" s="23"/>
      <c r="G1" s="23"/>
      <c r="H1" s="23"/>
      <c r="I1" s="23"/>
      <c r="J1" s="23"/>
      <c r="N1" s="26"/>
      <c r="O1" s="27"/>
      <c r="P1" s="28"/>
    </row>
    <row r="2" spans="1:16" x14ac:dyDescent="0.2">
      <c r="A2" s="29"/>
      <c r="B2" s="29"/>
      <c r="C2" s="160" t="s">
        <v>197</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80</v>
      </c>
      <c r="B9" s="162"/>
      <c r="C9" s="162"/>
      <c r="D9" s="162"/>
      <c r="E9" s="162"/>
      <c r="F9" s="162"/>
      <c r="G9" s="31"/>
      <c r="H9" s="31"/>
      <c r="I9" s="31"/>
      <c r="J9" s="166" t="s">
        <v>40</v>
      </c>
      <c r="K9" s="166"/>
      <c r="L9" s="166"/>
      <c r="M9" s="166"/>
      <c r="N9" s="173">
        <f>P20</f>
        <v>0</v>
      </c>
      <c r="O9" s="173"/>
      <c r="P9" s="31"/>
    </row>
    <row r="10" spans="1:16" x14ac:dyDescent="0.2">
      <c r="A10" s="32"/>
      <c r="B10" s="33"/>
      <c r="C10" s="4"/>
      <c r="D10" s="23"/>
      <c r="E10" s="23"/>
      <c r="F10" s="23"/>
      <c r="G10" s="23"/>
      <c r="H10" s="23"/>
      <c r="I10" s="23"/>
      <c r="J10" s="23"/>
      <c r="K10" s="23"/>
      <c r="L10" s="29"/>
      <c r="M10" s="29"/>
      <c r="O10" s="94"/>
      <c r="P10" s="93" t="str">
        <f>A26</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198</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131</v>
      </c>
      <c r="B15" s="39"/>
      <c r="C15" s="47" t="s">
        <v>199</v>
      </c>
      <c r="D15" s="25" t="s">
        <v>73</v>
      </c>
      <c r="E15" s="70">
        <v>8.8000000000000007</v>
      </c>
      <c r="F15" s="71"/>
      <c r="G15" s="68"/>
      <c r="H15" s="48">
        <f t="shared" ref="H15:H19" si="0">ROUND(F15*G15,2)</f>
        <v>0</v>
      </c>
      <c r="I15" s="68"/>
      <c r="J15" s="68"/>
      <c r="K15" s="49">
        <f t="shared" ref="K15:K19" si="1">SUM(H15:J15)</f>
        <v>0</v>
      </c>
      <c r="L15" s="50">
        <f t="shared" ref="L15:L19" si="2">ROUND(E15*F15,2)</f>
        <v>0</v>
      </c>
      <c r="M15" s="48">
        <f t="shared" ref="M15:M19" si="3">ROUND(H15*E15,2)</f>
        <v>0</v>
      </c>
      <c r="N15" s="48">
        <f t="shared" ref="N15:N19" si="4">ROUND(I15*E15,2)</f>
        <v>0</v>
      </c>
      <c r="O15" s="48">
        <f t="shared" ref="O15:O19" si="5">ROUND(J15*E15,2)</f>
        <v>0</v>
      </c>
      <c r="P15" s="49">
        <f t="shared" ref="P15:P19" si="6">SUM(M15:O15)</f>
        <v>0</v>
      </c>
    </row>
    <row r="16" spans="1:16" ht="22.5" x14ac:dyDescent="0.2">
      <c r="A16" s="38"/>
      <c r="B16" s="39"/>
      <c r="C16" s="47" t="s">
        <v>200</v>
      </c>
      <c r="D16" s="25" t="s">
        <v>73</v>
      </c>
      <c r="E16" s="70">
        <v>8.8000000000000007</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33.75" x14ac:dyDescent="0.2">
      <c r="A17" s="38"/>
      <c r="B17" s="39"/>
      <c r="C17" s="47" t="s">
        <v>201</v>
      </c>
      <c r="D17" s="25" t="s">
        <v>73</v>
      </c>
      <c r="E17" s="70">
        <v>8.8000000000000007</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c r="B18" s="39"/>
      <c r="C18" s="47" t="s">
        <v>202</v>
      </c>
      <c r="D18" s="25" t="s">
        <v>73</v>
      </c>
      <c r="E18" s="70">
        <v>8.8000000000000007</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3.25" thickBot="1" x14ac:dyDescent="0.25">
      <c r="A19" s="38" t="s">
        <v>132</v>
      </c>
      <c r="B19" s="39"/>
      <c r="C19" s="47" t="s">
        <v>203</v>
      </c>
      <c r="D19" s="25" t="s">
        <v>86</v>
      </c>
      <c r="E19" s="70">
        <v>1.7</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12" customHeight="1" thickBot="1" x14ac:dyDescent="0.25">
      <c r="A20" s="178" t="s">
        <v>79</v>
      </c>
      <c r="B20" s="179"/>
      <c r="C20" s="179"/>
      <c r="D20" s="179"/>
      <c r="E20" s="179"/>
      <c r="F20" s="179"/>
      <c r="G20" s="179"/>
      <c r="H20" s="179"/>
      <c r="I20" s="179"/>
      <c r="J20" s="179"/>
      <c r="K20" s="180"/>
      <c r="L20" s="72">
        <f>SUM(L14:L19)</f>
        <v>0</v>
      </c>
      <c r="M20" s="73">
        <f>SUM(M14:M19)</f>
        <v>0</v>
      </c>
      <c r="N20" s="73">
        <f>SUM(N14:N19)</f>
        <v>0</v>
      </c>
      <c r="O20" s="73">
        <f>SUM(O14:O19)</f>
        <v>0</v>
      </c>
      <c r="P20" s="74">
        <f>SUM(P14:P19)</f>
        <v>0</v>
      </c>
    </row>
    <row r="21" spans="1:16" x14ac:dyDescent="0.2">
      <c r="A21" s="17"/>
      <c r="B21" s="17"/>
      <c r="C21" s="17"/>
      <c r="D21" s="17"/>
      <c r="E21" s="17"/>
      <c r="F21" s="17"/>
      <c r="G21" s="17"/>
      <c r="H21" s="17"/>
      <c r="I21" s="17"/>
      <c r="J21" s="17"/>
      <c r="K21" s="17"/>
      <c r="L21" s="17"/>
      <c r="M21" s="17"/>
      <c r="N21" s="17"/>
      <c r="O21" s="17"/>
      <c r="P21" s="17"/>
    </row>
    <row r="22" spans="1:16" x14ac:dyDescent="0.2">
      <c r="A22" s="17"/>
      <c r="B22" s="17"/>
      <c r="C22" s="17"/>
      <c r="D22" s="17"/>
      <c r="E22" s="17"/>
      <c r="F22" s="17"/>
      <c r="G22" s="17"/>
      <c r="H22" s="17"/>
      <c r="I22" s="17"/>
      <c r="J22" s="17"/>
      <c r="K22" s="17"/>
      <c r="L22" s="17"/>
      <c r="M22" s="17"/>
      <c r="N22" s="17"/>
      <c r="O22" s="17"/>
      <c r="P22" s="17"/>
    </row>
    <row r="23" spans="1:16" x14ac:dyDescent="0.2">
      <c r="A23" s="1" t="s">
        <v>14</v>
      </c>
      <c r="B23" s="17"/>
      <c r="C23" s="177">
        <f>'Kops a'!C33:H33</f>
        <v>0</v>
      </c>
      <c r="D23" s="177"/>
      <c r="E23" s="177"/>
      <c r="F23" s="177"/>
      <c r="G23" s="177"/>
      <c r="H23" s="177"/>
      <c r="I23" s="17"/>
      <c r="J23" s="17"/>
      <c r="K23" s="17"/>
      <c r="L23" s="17"/>
      <c r="M23" s="17"/>
      <c r="N23" s="17"/>
      <c r="O23" s="17"/>
      <c r="P23" s="17"/>
    </row>
    <row r="24" spans="1:16" x14ac:dyDescent="0.2">
      <c r="A24" s="17"/>
      <c r="B24" s="17"/>
      <c r="C24" s="114" t="s">
        <v>15</v>
      </c>
      <c r="D24" s="114"/>
      <c r="E24" s="114"/>
      <c r="F24" s="114"/>
      <c r="G24" s="114"/>
      <c r="H24" s="114"/>
      <c r="I24" s="17"/>
      <c r="J24" s="17"/>
      <c r="K24" s="17"/>
      <c r="L24" s="17"/>
      <c r="M24" s="17"/>
      <c r="N24" s="17"/>
      <c r="O24" s="17"/>
      <c r="P24" s="17"/>
    </row>
    <row r="25" spans="1:16" x14ac:dyDescent="0.2">
      <c r="A25" s="17"/>
      <c r="B25" s="17"/>
      <c r="C25" s="17"/>
      <c r="D25" s="17"/>
      <c r="E25" s="17"/>
      <c r="F25" s="17"/>
      <c r="G25" s="17"/>
      <c r="H25" s="17"/>
      <c r="I25" s="17"/>
      <c r="J25" s="17"/>
      <c r="K25" s="17"/>
      <c r="L25" s="17"/>
      <c r="M25" s="17"/>
      <c r="N25" s="17"/>
      <c r="O25" s="17"/>
      <c r="P25" s="17"/>
    </row>
    <row r="26" spans="1:16" x14ac:dyDescent="0.2">
      <c r="A26" s="91" t="str">
        <f>'Kops a'!A36</f>
        <v>Tāme sastādīta 20__. gada __. _________</v>
      </c>
      <c r="B26" s="92"/>
      <c r="C26" s="92"/>
      <c r="D26" s="92"/>
      <c r="E26" s="17"/>
      <c r="F26" s="17"/>
      <c r="G26" s="17"/>
      <c r="H26" s="17"/>
      <c r="I26" s="17"/>
      <c r="J26" s="17"/>
      <c r="K26" s="17"/>
      <c r="L26" s="17"/>
      <c r="M26" s="17"/>
      <c r="N26" s="17"/>
      <c r="O26" s="17"/>
      <c r="P26" s="17"/>
    </row>
    <row r="27" spans="1:16" x14ac:dyDescent="0.2">
      <c r="A27" s="17"/>
      <c r="B27" s="17"/>
      <c r="C27" s="17"/>
      <c r="D27" s="17"/>
      <c r="E27" s="17"/>
      <c r="F27" s="17"/>
      <c r="G27" s="17"/>
      <c r="H27" s="17"/>
      <c r="I27" s="17"/>
      <c r="J27" s="17"/>
      <c r="K27" s="17"/>
      <c r="L27" s="17"/>
      <c r="M27" s="17"/>
      <c r="N27" s="17"/>
      <c r="O27" s="17"/>
      <c r="P27" s="17"/>
    </row>
    <row r="28" spans="1:16" x14ac:dyDescent="0.2">
      <c r="A28" s="1" t="s">
        <v>38</v>
      </c>
      <c r="B28" s="17"/>
      <c r="C28" s="177">
        <f>'Kops a'!C38:H38</f>
        <v>0</v>
      </c>
      <c r="D28" s="177"/>
      <c r="E28" s="177"/>
      <c r="F28" s="177"/>
      <c r="G28" s="177"/>
      <c r="H28" s="177"/>
      <c r="I28" s="17"/>
      <c r="J28" s="17"/>
      <c r="K28" s="17"/>
      <c r="L28" s="17"/>
      <c r="M28" s="17"/>
      <c r="N28" s="17"/>
      <c r="O28" s="17"/>
      <c r="P28" s="17"/>
    </row>
    <row r="29" spans="1:16" x14ac:dyDescent="0.2">
      <c r="A29" s="17"/>
      <c r="B29" s="17"/>
      <c r="C29" s="114" t="s">
        <v>15</v>
      </c>
      <c r="D29" s="114"/>
      <c r="E29" s="114"/>
      <c r="F29" s="114"/>
      <c r="G29" s="114"/>
      <c r="H29" s="114"/>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A31" s="91" t="s">
        <v>55</v>
      </c>
      <c r="B31" s="92"/>
      <c r="C31" s="96">
        <f>'Kops a'!C41</f>
        <v>0</v>
      </c>
      <c r="D31" s="51"/>
      <c r="E31" s="17"/>
      <c r="F31" s="17"/>
      <c r="G31" s="17"/>
      <c r="H31" s="17"/>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3:3" x14ac:dyDescent="0.2">
      <c r="C33" s="105" t="s">
        <v>341</v>
      </c>
    </row>
    <row r="34" spans="3:3" x14ac:dyDescent="0.2">
      <c r="C34" s="105" t="s">
        <v>342</v>
      </c>
    </row>
    <row r="35" spans="3:3" x14ac:dyDescent="0.2">
      <c r="C35" s="106" t="s">
        <v>343</v>
      </c>
    </row>
  </sheetData>
  <mergeCells count="22">
    <mergeCell ref="C29:H29"/>
    <mergeCell ref="C4:I4"/>
    <mergeCell ref="F12:K12"/>
    <mergeCell ref="A9:F9"/>
    <mergeCell ref="J9:M9"/>
    <mergeCell ref="D8:L8"/>
    <mergeCell ref="A20:K20"/>
    <mergeCell ref="C23:H23"/>
    <mergeCell ref="C24:H24"/>
    <mergeCell ref="C28:H28"/>
    <mergeCell ref="N9:O9"/>
    <mergeCell ref="A12:A13"/>
    <mergeCell ref="B12:B13"/>
    <mergeCell ref="C12:C13"/>
    <mergeCell ref="D12:D13"/>
    <mergeCell ref="E12:E13"/>
    <mergeCell ref="L12:P12"/>
    <mergeCell ref="C2:I2"/>
    <mergeCell ref="C3:I3"/>
    <mergeCell ref="D5:L5"/>
    <mergeCell ref="D6:L6"/>
    <mergeCell ref="D7:L7"/>
  </mergeCells>
  <conditionalFormatting sqref="A15:B19 I15:J19 D15:G19">
    <cfRule type="cellIs" dxfId="119" priority="27" operator="equal">
      <formula>0</formula>
    </cfRule>
  </conditionalFormatting>
  <conditionalFormatting sqref="N9:O9">
    <cfRule type="cellIs" dxfId="118" priority="26" operator="equal">
      <formula>0</formula>
    </cfRule>
  </conditionalFormatting>
  <conditionalFormatting sqref="A9:F9">
    <cfRule type="containsText" dxfId="11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16" priority="23" operator="equal">
      <formula>0</formula>
    </cfRule>
  </conditionalFormatting>
  <conditionalFormatting sqref="O10">
    <cfRule type="cellIs" dxfId="115" priority="22" operator="equal">
      <formula>"20__. gada __. _________"</formula>
    </cfRule>
  </conditionalFormatting>
  <conditionalFormatting sqref="H14:H19 K14:P19 L20:P20">
    <cfRule type="cellIs" dxfId="114" priority="16" operator="equal">
      <formula>0</formula>
    </cfRule>
  </conditionalFormatting>
  <conditionalFormatting sqref="C4:I4">
    <cfRule type="cellIs" dxfId="113" priority="15" operator="equal">
      <formula>0</formula>
    </cfRule>
  </conditionalFormatting>
  <conditionalFormatting sqref="C15:C19">
    <cfRule type="cellIs" dxfId="112" priority="14" operator="equal">
      <formula>0</formula>
    </cfRule>
  </conditionalFormatting>
  <conditionalFormatting sqref="D5:L8">
    <cfRule type="cellIs" dxfId="111" priority="12" operator="equal">
      <formula>0</formula>
    </cfRule>
  </conditionalFormatting>
  <conditionalFormatting sqref="A14:B14 D14:G14">
    <cfRule type="cellIs" dxfId="110" priority="11" operator="equal">
      <formula>0</formula>
    </cfRule>
  </conditionalFormatting>
  <conditionalFormatting sqref="C14">
    <cfRule type="cellIs" dxfId="109" priority="10" operator="equal">
      <formula>0</formula>
    </cfRule>
  </conditionalFormatting>
  <conditionalFormatting sqref="I14:J14">
    <cfRule type="cellIs" dxfId="108" priority="9" operator="equal">
      <formula>0</formula>
    </cfRule>
  </conditionalFormatting>
  <conditionalFormatting sqref="P10">
    <cfRule type="cellIs" dxfId="107" priority="8" operator="equal">
      <formula>"20__. gada __. _________"</formula>
    </cfRule>
  </conditionalFormatting>
  <conditionalFormatting sqref="C28:H28">
    <cfRule type="cellIs" dxfId="106" priority="5" operator="equal">
      <formula>0</formula>
    </cfRule>
  </conditionalFormatting>
  <conditionalFormatting sqref="C23:H23">
    <cfRule type="cellIs" dxfId="105" priority="4" operator="equal">
      <formula>0</formula>
    </cfRule>
  </conditionalFormatting>
  <conditionalFormatting sqref="C28:H28 C31 C23:H23">
    <cfRule type="cellIs" dxfId="104" priority="3" operator="equal">
      <formula>0</formula>
    </cfRule>
  </conditionalFormatting>
  <conditionalFormatting sqref="D1">
    <cfRule type="cellIs" dxfId="103" priority="2" operator="equal">
      <formula>0</formula>
    </cfRule>
  </conditionalFormatting>
  <conditionalFormatting sqref="A20:K20">
    <cfRule type="containsText" dxfId="102" priority="1" operator="containsText" text="Tiešās izmaksas kopā, t. sk. darba devēja sociālais nodoklis __.__% ">
      <formula>NOT(ISERROR(SEARCH("Tiešās izmaksas kopā, t. sk. darba devēja sociālais nodoklis __.__% ",A20)))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0B610FE1-6F17-46AF-982B-27B20E80701D}">
            <xm:f>NOT(ISERROR(SEARCH("Tāme sastādīta ____. gada ___. ______________",A26)))</xm:f>
            <xm:f>"Tāme sastādīta ____. gada ___. ______________"</xm:f>
            <x14:dxf>
              <font>
                <color auto="1"/>
              </font>
              <fill>
                <patternFill>
                  <bgColor rgb="FFC6EFCE"/>
                </patternFill>
              </fill>
            </x14:dxf>
          </x14:cfRule>
          <xm:sqref>A26</xm:sqref>
        </x14:conditionalFormatting>
        <x14:conditionalFormatting xmlns:xm="http://schemas.microsoft.com/office/excel/2006/main">
          <x14:cfRule type="containsText" priority="6" operator="containsText" id="{F3EAEDA8-031E-4BF8-B71A-4A6D64C3BFEB}">
            <xm:f>NOT(ISERROR(SEARCH("Sertifikāta Nr. _________________________________",A31)))</xm:f>
            <xm:f>"Sertifikāta Nr. _________________________________"</xm:f>
            <x14:dxf>
              <font>
                <color auto="1"/>
              </font>
              <fill>
                <patternFill>
                  <bgColor rgb="FFC6EFCE"/>
                </patternFill>
              </fill>
            </x14:dxf>
          </x14:cfRule>
          <xm:sqref>A31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7"/>
  <dimension ref="A1:P41"/>
  <sheetViews>
    <sheetView workbookViewId="0">
      <selection activeCell="E15" sqref="E15:E2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a'!A19</f>
        <v>0</v>
      </c>
      <c r="E1" s="23"/>
      <c r="F1" s="23"/>
      <c r="G1" s="23"/>
      <c r="H1" s="23"/>
      <c r="I1" s="23"/>
      <c r="J1" s="23"/>
      <c r="N1" s="26"/>
      <c r="O1" s="27"/>
      <c r="P1" s="28"/>
    </row>
    <row r="2" spans="1:16" x14ac:dyDescent="0.2">
      <c r="A2" s="29"/>
      <c r="B2" s="29"/>
      <c r="C2" s="160" t="s">
        <v>204</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80</v>
      </c>
      <c r="B9" s="162"/>
      <c r="C9" s="162"/>
      <c r="D9" s="162"/>
      <c r="E9" s="162"/>
      <c r="F9" s="162"/>
      <c r="G9" s="31"/>
      <c r="H9" s="31"/>
      <c r="I9" s="31"/>
      <c r="J9" s="166" t="s">
        <v>40</v>
      </c>
      <c r="K9" s="166"/>
      <c r="L9" s="166"/>
      <c r="M9" s="166"/>
      <c r="N9" s="173">
        <f>P26</f>
        <v>0</v>
      </c>
      <c r="O9" s="173"/>
      <c r="P9" s="31"/>
    </row>
    <row r="10" spans="1:16" x14ac:dyDescent="0.2">
      <c r="A10" s="32"/>
      <c r="B10" s="33"/>
      <c r="C10" s="4"/>
      <c r="D10" s="23"/>
      <c r="E10" s="23"/>
      <c r="F10" s="23"/>
      <c r="G10" s="23"/>
      <c r="H10" s="23"/>
      <c r="I10" s="23"/>
      <c r="J10" s="23"/>
      <c r="K10" s="23"/>
      <c r="L10" s="29"/>
      <c r="M10" s="29"/>
      <c r="O10" s="94"/>
      <c r="P10" s="93" t="str">
        <f>A32</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82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33.75" x14ac:dyDescent="0.2">
      <c r="A15" s="38" t="s">
        <v>131</v>
      </c>
      <c r="B15" s="39"/>
      <c r="C15" s="47" t="s">
        <v>205</v>
      </c>
      <c r="D15" s="25" t="s">
        <v>206</v>
      </c>
      <c r="E15" s="70">
        <v>1</v>
      </c>
      <c r="F15" s="71"/>
      <c r="G15" s="68"/>
      <c r="H15" s="48">
        <f t="shared" ref="H15:H25" si="0">ROUND(F15*G15,2)</f>
        <v>0</v>
      </c>
      <c r="I15" s="68"/>
      <c r="J15" s="68"/>
      <c r="K15" s="49">
        <f t="shared" ref="K15:K25" si="1">SUM(H15:J15)</f>
        <v>0</v>
      </c>
      <c r="L15" s="50">
        <f t="shared" ref="L15:L25" si="2">ROUND(E15*F15,2)</f>
        <v>0</v>
      </c>
      <c r="M15" s="48">
        <f t="shared" ref="M15:M25" si="3">ROUND(H15*E15,2)</f>
        <v>0</v>
      </c>
      <c r="N15" s="48">
        <f t="shared" ref="N15:N25" si="4">ROUND(I15*E15,2)</f>
        <v>0</v>
      </c>
      <c r="O15" s="48">
        <f t="shared" ref="O15:O25" si="5">ROUND(J15*E15,2)</f>
        <v>0</v>
      </c>
      <c r="P15" s="49">
        <f t="shared" ref="P15:P25" si="6">SUM(M15:O15)</f>
        <v>0</v>
      </c>
    </row>
    <row r="16" spans="1:16" x14ac:dyDescent="0.2">
      <c r="A16" s="38">
        <v>2</v>
      </c>
      <c r="B16" s="39"/>
      <c r="C16" s="47" t="s">
        <v>207</v>
      </c>
      <c r="D16" s="25"/>
      <c r="E16" s="70"/>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t="s">
        <v>136</v>
      </c>
      <c r="B17" s="39"/>
      <c r="C17" s="47" t="s">
        <v>208</v>
      </c>
      <c r="D17" s="25"/>
      <c r="E17" s="70"/>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t="s">
        <v>136</v>
      </c>
      <c r="B18" s="39"/>
      <c r="C18" s="47" t="s">
        <v>312</v>
      </c>
      <c r="D18" s="25" t="s">
        <v>73</v>
      </c>
      <c r="E18" s="70">
        <v>197.35</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c r="B19" s="39"/>
      <c r="C19" s="47" t="s">
        <v>313</v>
      </c>
      <c r="D19" s="25" t="s">
        <v>73</v>
      </c>
      <c r="E19" s="70">
        <v>197.35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c r="B20" s="39"/>
      <c r="C20" s="47" t="s">
        <v>95</v>
      </c>
      <c r="D20" s="25" t="s">
        <v>96</v>
      </c>
      <c r="E20" s="70">
        <v>2754.9</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3</v>
      </c>
      <c r="B21" s="39"/>
      <c r="C21" s="47" t="s">
        <v>209</v>
      </c>
      <c r="D21" s="25"/>
      <c r="E21" s="70"/>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t="s">
        <v>154</v>
      </c>
      <c r="B22" s="39"/>
      <c r="C22" s="47" t="s">
        <v>210</v>
      </c>
      <c r="D22" s="25" t="s">
        <v>169</v>
      </c>
      <c r="E22" s="70">
        <v>23.4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c r="B23" s="39"/>
      <c r="C23" s="47" t="s">
        <v>211</v>
      </c>
      <c r="D23" s="25" t="s">
        <v>86</v>
      </c>
      <c r="E23" s="70">
        <v>3.95</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c r="B24" s="39"/>
      <c r="C24" s="47" t="s">
        <v>212</v>
      </c>
      <c r="D24" s="25" t="s">
        <v>86</v>
      </c>
      <c r="E24" s="70">
        <v>0.59</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12" thickBot="1" x14ac:dyDescent="0.25">
      <c r="A25" s="38"/>
      <c r="B25" s="39"/>
      <c r="C25" s="47" t="s">
        <v>213</v>
      </c>
      <c r="D25" s="25" t="s">
        <v>96</v>
      </c>
      <c r="E25" s="70">
        <v>2.34</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12" customHeight="1" thickBot="1" x14ac:dyDescent="0.25">
      <c r="A26" s="178" t="s">
        <v>79</v>
      </c>
      <c r="B26" s="179"/>
      <c r="C26" s="179"/>
      <c r="D26" s="179"/>
      <c r="E26" s="179"/>
      <c r="F26" s="179"/>
      <c r="G26" s="179"/>
      <c r="H26" s="179"/>
      <c r="I26" s="179"/>
      <c r="J26" s="179"/>
      <c r="K26" s="180"/>
      <c r="L26" s="72">
        <f>SUM(L14:L25)</f>
        <v>0</v>
      </c>
      <c r="M26" s="73">
        <f>SUM(M14:M25)</f>
        <v>0</v>
      </c>
      <c r="N26" s="73">
        <f>SUM(N14:N25)</f>
        <v>0</v>
      </c>
      <c r="O26" s="73">
        <f>SUM(O14:O25)</f>
        <v>0</v>
      </c>
      <c r="P26" s="74">
        <f>SUM(P14:P25)</f>
        <v>0</v>
      </c>
    </row>
    <row r="27" spans="1:16" x14ac:dyDescent="0.2">
      <c r="A27" s="17"/>
      <c r="B27" s="17"/>
      <c r="C27" s="17"/>
      <c r="D27" s="17"/>
      <c r="E27" s="17"/>
      <c r="F27" s="17"/>
      <c r="G27" s="17"/>
      <c r="H27" s="17"/>
      <c r="I27" s="17"/>
      <c r="J27" s="17"/>
      <c r="K27" s="17"/>
      <c r="L27" s="17"/>
      <c r="M27" s="17"/>
      <c r="N27" s="17"/>
      <c r="O27" s="17"/>
      <c r="P27" s="17"/>
    </row>
    <row r="28" spans="1:16" x14ac:dyDescent="0.2">
      <c r="A28" s="17"/>
      <c r="B28" s="17"/>
      <c r="C28" s="17"/>
      <c r="D28" s="17"/>
      <c r="E28" s="17"/>
      <c r="F28" s="17"/>
      <c r="G28" s="17"/>
      <c r="H28" s="17"/>
      <c r="I28" s="17"/>
      <c r="J28" s="17"/>
      <c r="K28" s="17"/>
      <c r="L28" s="17"/>
      <c r="M28" s="17"/>
      <c r="N28" s="17"/>
      <c r="O28" s="17"/>
      <c r="P28" s="17"/>
    </row>
    <row r="29" spans="1:16" x14ac:dyDescent="0.2">
      <c r="A29" s="1" t="s">
        <v>14</v>
      </c>
      <c r="B29" s="17"/>
      <c r="C29" s="177">
        <f>'Kops a'!C33:H33</f>
        <v>0</v>
      </c>
      <c r="D29" s="177"/>
      <c r="E29" s="177"/>
      <c r="F29" s="177"/>
      <c r="G29" s="177"/>
      <c r="H29" s="177"/>
      <c r="I29" s="17"/>
      <c r="J29" s="17"/>
      <c r="K29" s="17"/>
      <c r="L29" s="17"/>
      <c r="M29" s="17"/>
      <c r="N29" s="17"/>
      <c r="O29" s="17"/>
      <c r="P29" s="17"/>
    </row>
    <row r="30" spans="1:16" x14ac:dyDescent="0.2">
      <c r="A30" s="17"/>
      <c r="B30" s="17"/>
      <c r="C30" s="114" t="s">
        <v>15</v>
      </c>
      <c r="D30" s="114"/>
      <c r="E30" s="114"/>
      <c r="F30" s="114"/>
      <c r="G30" s="114"/>
      <c r="H30" s="114"/>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91" t="str">
        <f>'Kops a'!A36</f>
        <v>Tāme sastādīta 20__. gada __. _________</v>
      </c>
      <c r="B32" s="92"/>
      <c r="C32" s="92"/>
      <c r="D32" s="92"/>
      <c r="E32" s="17"/>
      <c r="F32" s="17"/>
      <c r="G32" s="17"/>
      <c r="H32" s="17"/>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1" t="s">
        <v>38</v>
      </c>
      <c r="B34" s="17"/>
      <c r="C34" s="177">
        <f>'Kops a'!C38:H38</f>
        <v>0</v>
      </c>
      <c r="D34" s="177"/>
      <c r="E34" s="177"/>
      <c r="F34" s="177"/>
      <c r="G34" s="177"/>
      <c r="H34" s="177"/>
      <c r="I34" s="17"/>
      <c r="J34" s="17"/>
      <c r="K34" s="17"/>
      <c r="L34" s="17"/>
      <c r="M34" s="17"/>
      <c r="N34" s="17"/>
      <c r="O34" s="17"/>
      <c r="P34" s="17"/>
    </row>
    <row r="35" spans="1:16" x14ac:dyDescent="0.2">
      <c r="A35" s="17"/>
      <c r="B35" s="17"/>
      <c r="C35" s="114" t="s">
        <v>15</v>
      </c>
      <c r="D35" s="114"/>
      <c r="E35" s="114"/>
      <c r="F35" s="114"/>
      <c r="G35" s="114"/>
      <c r="H35" s="114"/>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91" t="s">
        <v>55</v>
      </c>
      <c r="B37" s="92"/>
      <c r="C37" s="96">
        <f>'Kops a'!C41</f>
        <v>0</v>
      </c>
      <c r="D37" s="51"/>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C39" s="103" t="s">
        <v>341</v>
      </c>
    </row>
    <row r="40" spans="1:16" x14ac:dyDescent="0.2">
      <c r="C40" s="103" t="s">
        <v>342</v>
      </c>
    </row>
    <row r="41" spans="1:16" x14ac:dyDescent="0.2">
      <c r="C41" s="104" t="s">
        <v>343</v>
      </c>
    </row>
  </sheetData>
  <mergeCells count="22">
    <mergeCell ref="C35:H35"/>
    <mergeCell ref="C4:I4"/>
    <mergeCell ref="F12:K12"/>
    <mergeCell ref="A9:F9"/>
    <mergeCell ref="J9:M9"/>
    <mergeCell ref="D8:L8"/>
    <mergeCell ref="A26:K26"/>
    <mergeCell ref="C29:H29"/>
    <mergeCell ref="C30:H30"/>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15:B25 I15:J25 D15:G25">
    <cfRule type="cellIs" dxfId="99" priority="27" operator="equal">
      <formula>0</formula>
    </cfRule>
  </conditionalFormatting>
  <conditionalFormatting sqref="N9:O9">
    <cfRule type="cellIs" dxfId="98" priority="26" operator="equal">
      <formula>0</formula>
    </cfRule>
  </conditionalFormatting>
  <conditionalFormatting sqref="A9:F9">
    <cfRule type="containsText" dxfId="9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96" priority="23" operator="equal">
      <formula>0</formula>
    </cfRule>
  </conditionalFormatting>
  <conditionalFormatting sqref="O10">
    <cfRule type="cellIs" dxfId="95" priority="22" operator="equal">
      <formula>"20__. gada __. _________"</formula>
    </cfRule>
  </conditionalFormatting>
  <conditionalFormatting sqref="H14:H25 K14:P25 L26:P26">
    <cfRule type="cellIs" dxfId="94" priority="16" operator="equal">
      <formula>0</formula>
    </cfRule>
  </conditionalFormatting>
  <conditionalFormatting sqref="C4:I4">
    <cfRule type="cellIs" dxfId="93" priority="15" operator="equal">
      <formula>0</formula>
    </cfRule>
  </conditionalFormatting>
  <conditionalFormatting sqref="C15:C25">
    <cfRule type="cellIs" dxfId="92" priority="14" operator="equal">
      <formula>0</formula>
    </cfRule>
  </conditionalFormatting>
  <conditionalFormatting sqref="D5:L8">
    <cfRule type="cellIs" dxfId="91" priority="12" operator="equal">
      <formula>0</formula>
    </cfRule>
  </conditionalFormatting>
  <conditionalFormatting sqref="A14:B14 D14:G14">
    <cfRule type="cellIs" dxfId="90" priority="11" operator="equal">
      <formula>0</formula>
    </cfRule>
  </conditionalFormatting>
  <conditionalFormatting sqref="C14">
    <cfRule type="cellIs" dxfId="89" priority="10" operator="equal">
      <formula>0</formula>
    </cfRule>
  </conditionalFormatting>
  <conditionalFormatting sqref="I14:J14">
    <cfRule type="cellIs" dxfId="88" priority="9" operator="equal">
      <formula>0</formula>
    </cfRule>
  </conditionalFormatting>
  <conditionalFormatting sqref="P10">
    <cfRule type="cellIs" dxfId="87" priority="8" operator="equal">
      <formula>"20__. gada __. _________"</formula>
    </cfRule>
  </conditionalFormatting>
  <conditionalFormatting sqref="C34:H34">
    <cfRule type="cellIs" dxfId="86" priority="5" operator="equal">
      <formula>0</formula>
    </cfRule>
  </conditionalFormatting>
  <conditionalFormatting sqref="C29:H29">
    <cfRule type="cellIs" dxfId="85" priority="4" operator="equal">
      <formula>0</formula>
    </cfRule>
  </conditionalFormatting>
  <conditionalFormatting sqref="C34:H34 C37 C29:H29">
    <cfRule type="cellIs" dxfId="84" priority="3" operator="equal">
      <formula>0</formula>
    </cfRule>
  </conditionalFormatting>
  <conditionalFormatting sqref="D1">
    <cfRule type="cellIs" dxfId="83" priority="2" operator="equal">
      <formula>0</formula>
    </cfRule>
  </conditionalFormatting>
  <conditionalFormatting sqref="A26:K26">
    <cfRule type="containsText" dxfId="82" priority="1" operator="containsText" text="Tiešās izmaksas kopā, t. sk. darba devēja sociālais nodoklis __.__% ">
      <formula>NOT(ISERROR(SEARCH("Tiešās izmaksas kopā, t. sk. darba devēja sociālais nodoklis __.__% ",A26)))</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DC7EA987-A541-4A14-8BBA-80430C8D8797}">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6" operator="containsText" id="{ACDA78AF-73B6-4D16-9157-A1B6B42F0CA3}">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8"/>
  <dimension ref="A1:P42"/>
  <sheetViews>
    <sheetView topLeftCell="A13" workbookViewId="0">
      <selection activeCell="E15" sqref="E15:E2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a'!A20</f>
        <v>0</v>
      </c>
      <c r="E1" s="23"/>
      <c r="F1" s="23"/>
      <c r="G1" s="23"/>
      <c r="H1" s="23"/>
      <c r="I1" s="23"/>
      <c r="J1" s="23"/>
      <c r="N1" s="26"/>
      <c r="O1" s="27"/>
      <c r="P1" s="28"/>
    </row>
    <row r="2" spans="1:16" x14ac:dyDescent="0.2">
      <c r="A2" s="29"/>
      <c r="B2" s="29"/>
      <c r="C2" s="160" t="s">
        <v>214</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215</v>
      </c>
      <c r="B9" s="162"/>
      <c r="C9" s="162"/>
      <c r="D9" s="162"/>
      <c r="E9" s="162"/>
      <c r="F9" s="162"/>
      <c r="G9" s="31"/>
      <c r="H9" s="31"/>
      <c r="I9" s="31"/>
      <c r="J9" s="166" t="s">
        <v>40</v>
      </c>
      <c r="K9" s="166"/>
      <c r="L9" s="166"/>
      <c r="M9" s="166"/>
      <c r="N9" s="173">
        <f>P28</f>
        <v>0</v>
      </c>
      <c r="O9" s="173"/>
      <c r="P9" s="31"/>
    </row>
    <row r="10" spans="1:16" x14ac:dyDescent="0.2">
      <c r="A10" s="32"/>
      <c r="B10" s="33"/>
      <c r="C10" s="4"/>
      <c r="D10" s="23"/>
      <c r="E10" s="23"/>
      <c r="F10" s="23"/>
      <c r="G10" s="23"/>
      <c r="H10" s="23"/>
      <c r="I10" s="23"/>
      <c r="J10" s="23"/>
      <c r="K10" s="23"/>
      <c r="L10" s="29"/>
      <c r="M10" s="29"/>
      <c r="O10" s="94"/>
      <c r="P10" s="93" t="str">
        <f>A34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c r="C14" s="66" t="s">
        <v>82</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33.75" x14ac:dyDescent="0.2">
      <c r="A15" s="38" t="s">
        <v>131</v>
      </c>
      <c r="B15" s="39"/>
      <c r="C15" s="47" t="s">
        <v>216</v>
      </c>
      <c r="D15" s="25" t="s">
        <v>73</v>
      </c>
      <c r="E15" s="70">
        <v>35</v>
      </c>
      <c r="F15" s="71"/>
      <c r="G15" s="68"/>
      <c r="H15" s="48">
        <f t="shared" ref="H15:H27" si="0">ROUND(F15*G15,2)</f>
        <v>0</v>
      </c>
      <c r="I15" s="68"/>
      <c r="J15" s="68"/>
      <c r="K15" s="49">
        <f t="shared" ref="K15:K27" si="1">SUM(H15:J15)</f>
        <v>0</v>
      </c>
      <c r="L15" s="50">
        <f t="shared" ref="L15:L27" si="2">ROUND(E15*F15,2)</f>
        <v>0</v>
      </c>
      <c r="M15" s="48">
        <f t="shared" ref="M15:M27" si="3">ROUND(H15*E15,2)</f>
        <v>0</v>
      </c>
      <c r="N15" s="48">
        <f t="shared" ref="N15:N27" si="4">ROUND(I15*E15,2)</f>
        <v>0</v>
      </c>
      <c r="O15" s="48">
        <f t="shared" ref="O15:O27" si="5">ROUND(J15*E15,2)</f>
        <v>0</v>
      </c>
      <c r="P15" s="49">
        <f t="shared" ref="P15:P27" si="6">SUM(M15:O15)</f>
        <v>0</v>
      </c>
    </row>
    <row r="16" spans="1:16" ht="33.75" x14ac:dyDescent="0.2">
      <c r="A16" s="38" t="s">
        <v>132</v>
      </c>
      <c r="B16" s="39"/>
      <c r="C16" s="47" t="s">
        <v>217</v>
      </c>
      <c r="D16" s="25" t="s">
        <v>73</v>
      </c>
      <c r="E16" s="70">
        <v>28</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t="s">
        <v>133</v>
      </c>
      <c r="B17" s="39"/>
      <c r="C17" s="47" t="s">
        <v>218</v>
      </c>
      <c r="D17" s="25" t="s">
        <v>73</v>
      </c>
      <c r="E17" s="70">
        <v>19</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2</v>
      </c>
      <c r="B18" s="39"/>
      <c r="C18" s="47" t="s">
        <v>219</v>
      </c>
      <c r="D18" s="25"/>
      <c r="E18" s="70"/>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t="s">
        <v>136</v>
      </c>
      <c r="B19" s="39"/>
      <c r="C19" s="47" t="s">
        <v>220</v>
      </c>
      <c r="D19" s="25" t="s">
        <v>169</v>
      </c>
      <c r="E19" s="70">
        <v>12</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c r="B20" s="39"/>
      <c r="C20" s="47" t="s">
        <v>221</v>
      </c>
      <c r="D20" s="25" t="s">
        <v>86</v>
      </c>
      <c r="E20" s="70">
        <v>0.42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c r="B21" s="39"/>
      <c r="C21" s="47" t="s">
        <v>222</v>
      </c>
      <c r="D21" s="25" t="s">
        <v>169</v>
      </c>
      <c r="E21" s="70">
        <v>12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c r="B22" s="39"/>
      <c r="C22" s="47" t="s">
        <v>223</v>
      </c>
      <c r="D22" s="25" t="s">
        <v>86</v>
      </c>
      <c r="E22" s="70">
        <v>0.5</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33.75" x14ac:dyDescent="0.2">
      <c r="A23" s="38" t="s">
        <v>147</v>
      </c>
      <c r="B23" s="39"/>
      <c r="C23" s="47" t="s">
        <v>224</v>
      </c>
      <c r="D23" s="25" t="s">
        <v>73</v>
      </c>
      <c r="E23" s="70">
        <v>9</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c r="B24" s="39"/>
      <c r="C24" s="47" t="s">
        <v>225</v>
      </c>
      <c r="D24" s="25" t="s">
        <v>86</v>
      </c>
      <c r="E24" s="70">
        <v>1.35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c r="B25" s="39"/>
      <c r="C25" s="47" t="s">
        <v>226</v>
      </c>
      <c r="D25" s="25" t="s">
        <v>73</v>
      </c>
      <c r="E25" s="70">
        <v>9</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56.25" x14ac:dyDescent="0.2">
      <c r="A26" s="38" t="s">
        <v>191</v>
      </c>
      <c r="B26" s="39"/>
      <c r="C26" s="47" t="s">
        <v>227</v>
      </c>
      <c r="D26" s="25" t="s">
        <v>73</v>
      </c>
      <c r="E26" s="70">
        <v>35</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68.25" thickBot="1" x14ac:dyDescent="0.25">
      <c r="A27" s="38" t="s">
        <v>192</v>
      </c>
      <c r="B27" s="39"/>
      <c r="C27" s="47" t="s">
        <v>228</v>
      </c>
      <c r="D27" s="25" t="s">
        <v>73</v>
      </c>
      <c r="E27" s="70">
        <v>28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12" customHeight="1" thickBot="1" x14ac:dyDescent="0.25">
      <c r="A28" s="178" t="s">
        <v>79</v>
      </c>
      <c r="B28" s="179"/>
      <c r="C28" s="179"/>
      <c r="D28" s="179"/>
      <c r="E28" s="179"/>
      <c r="F28" s="179"/>
      <c r="G28" s="179"/>
      <c r="H28" s="179"/>
      <c r="I28" s="179"/>
      <c r="J28" s="179"/>
      <c r="K28" s="180"/>
      <c r="L28" s="72">
        <f>SUM(L14:L27)</f>
        <v>0</v>
      </c>
      <c r="M28" s="73">
        <f>SUM(M14:M27)</f>
        <v>0</v>
      </c>
      <c r="N28" s="73">
        <f>SUM(N14:N27)</f>
        <v>0</v>
      </c>
      <c r="O28" s="73">
        <f>SUM(O14:O27)</f>
        <v>0</v>
      </c>
      <c r="P28" s="74">
        <f>SUM(P14:P27)</f>
        <v>0</v>
      </c>
    </row>
    <row r="29" spans="1:16" x14ac:dyDescent="0.2">
      <c r="A29" s="17"/>
      <c r="B29" s="17"/>
      <c r="C29" s="17"/>
      <c r="D29" s="17"/>
      <c r="E29" s="17"/>
      <c r="F29" s="17"/>
      <c r="G29" s="17"/>
      <c r="H29" s="17"/>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A31" s="1" t="s">
        <v>14</v>
      </c>
      <c r="B31" s="17"/>
      <c r="C31" s="177">
        <f>'Kops a'!C33:H33</f>
        <v>0</v>
      </c>
      <c r="D31" s="177"/>
      <c r="E31" s="177"/>
      <c r="F31" s="177"/>
      <c r="G31" s="177"/>
      <c r="H31" s="177"/>
      <c r="I31" s="17"/>
      <c r="J31" s="17"/>
      <c r="K31" s="17"/>
      <c r="L31" s="17"/>
      <c r="M31" s="17"/>
      <c r="N31" s="17"/>
      <c r="O31" s="17"/>
      <c r="P31" s="17"/>
    </row>
    <row r="32" spans="1:16" x14ac:dyDescent="0.2">
      <c r="A32" s="17"/>
      <c r="B32" s="17"/>
      <c r="C32" s="114" t="s">
        <v>15</v>
      </c>
      <c r="D32" s="114"/>
      <c r="E32" s="114"/>
      <c r="F32" s="114"/>
      <c r="G32" s="114"/>
      <c r="H32" s="114"/>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91" t="str">
        <f>'Kops a'!A36</f>
        <v>Tāme sastādīta 20__. gada __. _________</v>
      </c>
      <c r="B34" s="92"/>
      <c r="C34" s="92"/>
      <c r="D34" s="92"/>
      <c r="E34" s="17"/>
      <c r="F34" s="17"/>
      <c r="G34" s="17"/>
      <c r="H34" s="17"/>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 t="s">
        <v>38</v>
      </c>
      <c r="B36" s="17"/>
      <c r="C36" s="177">
        <f>'Kops a'!C38:H38</f>
        <v>0</v>
      </c>
      <c r="D36" s="177"/>
      <c r="E36" s="177"/>
      <c r="F36" s="177"/>
      <c r="G36" s="177"/>
      <c r="H36" s="177"/>
      <c r="I36" s="17"/>
      <c r="J36" s="17"/>
      <c r="K36" s="17"/>
      <c r="L36" s="17"/>
      <c r="M36" s="17"/>
      <c r="N36" s="17"/>
      <c r="O36" s="17"/>
      <c r="P36" s="17"/>
    </row>
    <row r="37" spans="1:16" x14ac:dyDescent="0.2">
      <c r="A37" s="17"/>
      <c r="B37" s="17"/>
      <c r="C37" s="114" t="s">
        <v>15</v>
      </c>
      <c r="D37" s="114"/>
      <c r="E37" s="114"/>
      <c r="F37" s="114"/>
      <c r="G37" s="114"/>
      <c r="H37" s="114"/>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91" t="s">
        <v>55</v>
      </c>
      <c r="B39" s="92"/>
      <c r="C39" s="96">
        <f>'Kops a'!C41</f>
        <v>0</v>
      </c>
      <c r="D39" s="51"/>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C41" s="102" t="s">
        <v>341</v>
      </c>
    </row>
    <row r="42" spans="1:16" x14ac:dyDescent="0.2">
      <c r="C42" s="102" t="s">
        <v>342</v>
      </c>
    </row>
  </sheetData>
  <mergeCells count="22">
    <mergeCell ref="C37:H37"/>
    <mergeCell ref="C4:I4"/>
    <mergeCell ref="F12:K12"/>
    <mergeCell ref="A9:F9"/>
    <mergeCell ref="J9:M9"/>
    <mergeCell ref="D8:L8"/>
    <mergeCell ref="A28:K28"/>
    <mergeCell ref="C31:H31"/>
    <mergeCell ref="C32:H32"/>
    <mergeCell ref="C36:H36"/>
    <mergeCell ref="N9:O9"/>
    <mergeCell ref="A12:A13"/>
    <mergeCell ref="B12:B13"/>
    <mergeCell ref="C12:C13"/>
    <mergeCell ref="D12:D13"/>
    <mergeCell ref="E12:E13"/>
    <mergeCell ref="L12:P12"/>
    <mergeCell ref="C2:I2"/>
    <mergeCell ref="C3:I3"/>
    <mergeCell ref="D5:L5"/>
    <mergeCell ref="D6:L6"/>
    <mergeCell ref="D7:L7"/>
  </mergeCells>
  <conditionalFormatting sqref="A15:B27 I15:J27 D15:G27">
    <cfRule type="cellIs" dxfId="79" priority="28" operator="equal">
      <formula>0</formula>
    </cfRule>
  </conditionalFormatting>
  <conditionalFormatting sqref="N9:O9">
    <cfRule type="cellIs" dxfId="78" priority="27" operator="equal">
      <formula>0</formula>
    </cfRule>
  </conditionalFormatting>
  <conditionalFormatting sqref="A9:F9">
    <cfRule type="containsText" dxfId="77"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76" priority="24" operator="equal">
      <formula>0</formula>
    </cfRule>
  </conditionalFormatting>
  <conditionalFormatting sqref="O10">
    <cfRule type="cellIs" dxfId="75" priority="23" operator="equal">
      <formula>"20__. gada __. _________"</formula>
    </cfRule>
  </conditionalFormatting>
  <conditionalFormatting sqref="H14:H27 K14:P27 L28:P28">
    <cfRule type="cellIs" dxfId="74" priority="17" operator="equal">
      <formula>0</formula>
    </cfRule>
  </conditionalFormatting>
  <conditionalFormatting sqref="C4:I4">
    <cfRule type="cellIs" dxfId="73" priority="16" operator="equal">
      <formula>0</formula>
    </cfRule>
  </conditionalFormatting>
  <conditionalFormatting sqref="C15:C27">
    <cfRule type="cellIs" dxfId="72" priority="15" operator="equal">
      <formula>0</formula>
    </cfRule>
  </conditionalFormatting>
  <conditionalFormatting sqref="D5:L8">
    <cfRule type="cellIs" dxfId="71" priority="12" operator="equal">
      <formula>0</formula>
    </cfRule>
  </conditionalFormatting>
  <conditionalFormatting sqref="A14:B14 D14:G14">
    <cfRule type="cellIs" dxfId="70" priority="11" operator="equal">
      <formula>0</formula>
    </cfRule>
  </conditionalFormatting>
  <conditionalFormatting sqref="C14">
    <cfRule type="cellIs" dxfId="69" priority="10" operator="equal">
      <formula>0</formula>
    </cfRule>
  </conditionalFormatting>
  <conditionalFormatting sqref="I14:J14">
    <cfRule type="cellIs" dxfId="68" priority="9" operator="equal">
      <formula>0</formula>
    </cfRule>
  </conditionalFormatting>
  <conditionalFormatting sqref="P10">
    <cfRule type="cellIs" dxfId="67" priority="8" operator="equal">
      <formula>"20__. gada __. _________"</formula>
    </cfRule>
  </conditionalFormatting>
  <conditionalFormatting sqref="C36:H36">
    <cfRule type="cellIs" dxfId="66" priority="5" operator="equal">
      <formula>0</formula>
    </cfRule>
  </conditionalFormatting>
  <conditionalFormatting sqref="C31:H31">
    <cfRule type="cellIs" dxfId="65" priority="4" operator="equal">
      <formula>0</formula>
    </cfRule>
  </conditionalFormatting>
  <conditionalFormatting sqref="C36:H36 C39 C31:H31">
    <cfRule type="cellIs" dxfId="64" priority="3" operator="equal">
      <formula>0</formula>
    </cfRule>
  </conditionalFormatting>
  <conditionalFormatting sqref="D1">
    <cfRule type="cellIs" dxfId="63" priority="2" operator="equal">
      <formula>0</formula>
    </cfRule>
  </conditionalFormatting>
  <conditionalFormatting sqref="A28:K28">
    <cfRule type="containsText" dxfId="62" priority="1" operator="containsText" text="Tiešās izmaksas kopā, t. sk. darba devēja sociālais nodoklis __.__% ">
      <formula>NOT(ISERROR(SEARCH("Tiešās izmaksas kopā, t. sk. darba devēja sociālais nodoklis __.__% ",A28)))</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A5F45D83-914D-4306-B26D-4B74C3C819FC}">
            <xm:f>NOT(ISERROR(SEARCH("Tāme sastādīta ____. gada ___. ______________",A34)))</xm:f>
            <xm:f>"Tāme sastādīta ____. gada ___. ______________"</xm:f>
            <x14:dxf>
              <font>
                <color auto="1"/>
              </font>
              <fill>
                <patternFill>
                  <bgColor rgb="FFC6EFCE"/>
                </patternFill>
              </fill>
            </x14:dxf>
          </x14:cfRule>
          <xm:sqref>A34</xm:sqref>
        </x14:conditionalFormatting>
        <x14:conditionalFormatting xmlns:xm="http://schemas.microsoft.com/office/excel/2006/main">
          <x14:cfRule type="containsText" priority="6" operator="containsText" id="{A2E03CF5-E14D-4A31-8C34-6550548A72DB}">
            <xm:f>NOT(ISERROR(SEARCH("Sertifikāta Nr. _________________________________",A39)))</xm:f>
            <xm:f>"Sertifikāta Nr. _________________________________"</xm:f>
            <x14:dxf>
              <font>
                <color auto="1"/>
              </font>
              <fill>
                <patternFill>
                  <bgColor rgb="FFC6EFCE"/>
                </patternFill>
              </fill>
            </x14:dxf>
          </x14:cfRule>
          <xm:sqref>A39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9"/>
  <dimension ref="A1:P53"/>
  <sheetViews>
    <sheetView topLeftCell="A25" workbookViewId="0">
      <selection activeCell="E14" sqref="E14:E38"/>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a'!A21</f>
        <v>0</v>
      </c>
      <c r="E1" s="23"/>
      <c r="F1" s="23"/>
      <c r="G1" s="23"/>
      <c r="H1" s="23"/>
      <c r="I1" s="23"/>
      <c r="J1" s="23"/>
      <c r="N1" s="26"/>
      <c r="O1" s="27"/>
      <c r="P1" s="28"/>
    </row>
    <row r="2" spans="1:16" x14ac:dyDescent="0.2">
      <c r="A2" s="29"/>
      <c r="B2" s="29"/>
      <c r="C2" s="160" t="s">
        <v>229</v>
      </c>
      <c r="D2" s="160"/>
      <c r="E2" s="160"/>
      <c r="F2" s="160"/>
      <c r="G2" s="160"/>
      <c r="H2" s="160"/>
      <c r="I2" s="160"/>
      <c r="J2" s="29"/>
    </row>
    <row r="3" spans="1:16" x14ac:dyDescent="0.2">
      <c r="A3" s="30"/>
      <c r="B3" s="30"/>
      <c r="C3" s="123" t="s">
        <v>18</v>
      </c>
      <c r="D3" s="123"/>
      <c r="E3" s="123"/>
      <c r="F3" s="123"/>
      <c r="G3" s="123"/>
      <c r="H3" s="123"/>
      <c r="I3" s="123"/>
      <c r="J3" s="30"/>
    </row>
    <row r="4" spans="1:16" x14ac:dyDescent="0.2">
      <c r="A4" s="30"/>
      <c r="B4" s="30"/>
      <c r="C4" s="161" t="s">
        <v>53</v>
      </c>
      <c r="D4" s="161"/>
      <c r="E4" s="161"/>
      <c r="F4" s="161"/>
      <c r="G4" s="161"/>
      <c r="H4" s="161"/>
      <c r="I4" s="161"/>
      <c r="J4" s="30"/>
    </row>
    <row r="5" spans="1:16" x14ac:dyDescent="0.2">
      <c r="A5" s="23"/>
      <c r="B5" s="23"/>
      <c r="C5" s="27" t="s">
        <v>5</v>
      </c>
      <c r="D5" s="174" t="str">
        <f>'Kops a'!D6</f>
        <v>Daudzdzīvokļu dzīvojamā ēka</v>
      </c>
      <c r="E5" s="174"/>
      <c r="F5" s="174"/>
      <c r="G5" s="174"/>
      <c r="H5" s="174"/>
      <c r="I5" s="174"/>
      <c r="J5" s="174"/>
      <c r="K5" s="174"/>
      <c r="L5" s="174"/>
      <c r="M5" s="17"/>
      <c r="N5" s="17"/>
      <c r="O5" s="17"/>
      <c r="P5" s="17"/>
    </row>
    <row r="6" spans="1:16" x14ac:dyDescent="0.2">
      <c r="A6" s="23"/>
      <c r="B6" s="23"/>
      <c r="C6" s="27" t="s">
        <v>6</v>
      </c>
      <c r="D6" s="174" t="str">
        <f>'Kops a'!D7</f>
        <v>Daudzdzīvokļu dzīvojamās ēkas atjaunošana energoefektivitātes paaugstināšanai</v>
      </c>
      <c r="E6" s="174"/>
      <c r="F6" s="174"/>
      <c r="G6" s="174"/>
      <c r="H6" s="174"/>
      <c r="I6" s="174"/>
      <c r="J6" s="174"/>
      <c r="K6" s="174"/>
      <c r="L6" s="174"/>
      <c r="M6" s="17"/>
      <c r="N6" s="17"/>
      <c r="O6" s="17"/>
      <c r="P6" s="17"/>
    </row>
    <row r="7" spans="1:16" x14ac:dyDescent="0.2">
      <c r="A7" s="23"/>
      <c r="B7" s="23"/>
      <c r="C7" s="27" t="s">
        <v>7</v>
      </c>
      <c r="D7" s="174" t="str">
        <f>'Kops a'!D8</f>
        <v>Celtnieku iela 16, Liepāja</v>
      </c>
      <c r="E7" s="174"/>
      <c r="F7" s="174"/>
      <c r="G7" s="174"/>
      <c r="H7" s="174"/>
      <c r="I7" s="174"/>
      <c r="J7" s="174"/>
      <c r="K7" s="174"/>
      <c r="L7" s="174"/>
      <c r="M7" s="17"/>
      <c r="N7" s="17"/>
      <c r="O7" s="17"/>
      <c r="P7" s="17"/>
    </row>
    <row r="8" spans="1:16" x14ac:dyDescent="0.2">
      <c r="A8" s="23"/>
      <c r="B8" s="23"/>
      <c r="C8" s="4" t="s">
        <v>21</v>
      </c>
      <c r="D8" s="174">
        <f>'Kops a'!D9</f>
        <v>886</v>
      </c>
      <c r="E8" s="174"/>
      <c r="F8" s="174"/>
      <c r="G8" s="174"/>
      <c r="H8" s="174"/>
      <c r="I8" s="174"/>
      <c r="J8" s="174"/>
      <c r="K8" s="174"/>
      <c r="L8" s="174"/>
      <c r="M8" s="17"/>
      <c r="N8" s="17"/>
      <c r="O8" s="17"/>
      <c r="P8" s="17"/>
    </row>
    <row r="9" spans="1:16" ht="11.25" customHeight="1" x14ac:dyDescent="0.2">
      <c r="A9" s="162" t="s">
        <v>230</v>
      </c>
      <c r="B9" s="162"/>
      <c r="C9" s="162"/>
      <c r="D9" s="162"/>
      <c r="E9" s="162"/>
      <c r="F9" s="162"/>
      <c r="G9" s="31"/>
      <c r="H9" s="31"/>
      <c r="I9" s="31"/>
      <c r="J9" s="166" t="s">
        <v>40</v>
      </c>
      <c r="K9" s="166"/>
      <c r="L9" s="166"/>
      <c r="M9" s="166"/>
      <c r="N9" s="173">
        <f>P39</f>
        <v>0</v>
      </c>
      <c r="O9" s="173"/>
      <c r="P9" s="31"/>
    </row>
    <row r="10" spans="1:16" x14ac:dyDescent="0.2">
      <c r="A10" s="32"/>
      <c r="B10" s="33"/>
      <c r="C10" s="4"/>
      <c r="D10" s="23"/>
      <c r="E10" s="23"/>
      <c r="F10" s="23"/>
      <c r="G10" s="23"/>
      <c r="H10" s="23"/>
      <c r="I10" s="23"/>
      <c r="J10" s="23"/>
      <c r="K10" s="23"/>
      <c r="L10" s="29"/>
      <c r="M10" s="29"/>
      <c r="O10" s="94"/>
      <c r="P10" s="93" t="str">
        <f>A45</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134" t="s">
        <v>24</v>
      </c>
      <c r="B12" s="168" t="s">
        <v>41</v>
      </c>
      <c r="C12" s="164" t="s">
        <v>42</v>
      </c>
      <c r="D12" s="171" t="s">
        <v>43</v>
      </c>
      <c r="E12" s="175" t="s">
        <v>44</v>
      </c>
      <c r="F12" s="163" t="s">
        <v>45</v>
      </c>
      <c r="G12" s="164"/>
      <c r="H12" s="164"/>
      <c r="I12" s="164"/>
      <c r="J12" s="164"/>
      <c r="K12" s="165"/>
      <c r="L12" s="163" t="s">
        <v>46</v>
      </c>
      <c r="M12" s="164"/>
      <c r="N12" s="164"/>
      <c r="O12" s="164"/>
      <c r="P12" s="165"/>
    </row>
    <row r="13" spans="1:16" ht="126.75" customHeight="1" thickBot="1" x14ac:dyDescent="0.25">
      <c r="A13" s="167"/>
      <c r="B13" s="169"/>
      <c r="C13" s="170"/>
      <c r="D13" s="172"/>
      <c r="E13" s="176"/>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t="s">
        <v>243</v>
      </c>
      <c r="B14" s="65"/>
      <c r="C14" s="66" t="s">
        <v>314</v>
      </c>
      <c r="D14" s="67" t="s">
        <v>231</v>
      </c>
      <c r="E14" s="70">
        <v>30</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t="s">
        <v>244</v>
      </c>
      <c r="B15" s="39"/>
      <c r="C15" s="47" t="s">
        <v>315</v>
      </c>
      <c r="D15" s="25" t="s">
        <v>65</v>
      </c>
      <c r="E15" s="70">
        <v>10</v>
      </c>
      <c r="F15" s="71"/>
      <c r="G15" s="68"/>
      <c r="H15" s="48">
        <f t="shared" ref="H15:H38" si="0">ROUND(F15*G15,2)</f>
        <v>0</v>
      </c>
      <c r="I15" s="68"/>
      <c r="J15" s="68"/>
      <c r="K15" s="49">
        <f t="shared" ref="K15:K38" si="1">SUM(H15:J15)</f>
        <v>0</v>
      </c>
      <c r="L15" s="50">
        <f t="shared" ref="L15:L38" si="2">ROUND(E15*F15,2)</f>
        <v>0</v>
      </c>
      <c r="M15" s="48">
        <f t="shared" ref="M15:M38" si="3">ROUND(H15*E15,2)</f>
        <v>0</v>
      </c>
      <c r="N15" s="48">
        <f t="shared" ref="N15:N38" si="4">ROUND(I15*E15,2)</f>
        <v>0</v>
      </c>
      <c r="O15" s="48">
        <f t="shared" ref="O15:O38" si="5">ROUND(J15*E15,2)</f>
        <v>0</v>
      </c>
      <c r="P15" s="49">
        <f t="shared" ref="P15:P38" si="6">SUM(M15:O15)</f>
        <v>0</v>
      </c>
    </row>
    <row r="16" spans="1:16" x14ac:dyDescent="0.2">
      <c r="A16" s="38">
        <v>3</v>
      </c>
      <c r="B16" s="39"/>
      <c r="C16" s="47" t="s">
        <v>316</v>
      </c>
      <c r="D16" s="25" t="s">
        <v>65</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c r="C17" s="47" t="s">
        <v>317</v>
      </c>
      <c r="D17" s="25" t="s">
        <v>65</v>
      </c>
      <c r="E17" s="70">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5</v>
      </c>
      <c r="B18" s="39"/>
      <c r="C18" s="47" t="s">
        <v>232</v>
      </c>
      <c r="D18" s="25" t="s">
        <v>67</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6</v>
      </c>
      <c r="B19" s="39"/>
      <c r="C19" s="47" t="s">
        <v>318</v>
      </c>
      <c r="D19" s="25" t="s">
        <v>65</v>
      </c>
      <c r="E19" s="70">
        <v>5</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v>
      </c>
      <c r="B20" s="39"/>
      <c r="C20" s="47" t="s">
        <v>319</v>
      </c>
      <c r="D20" s="25" t="s">
        <v>65</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8</v>
      </c>
      <c r="B21" s="39"/>
      <c r="C21" s="47" t="s">
        <v>320</v>
      </c>
      <c r="D21" s="25" t="s">
        <v>65</v>
      </c>
      <c r="E21" s="70">
        <v>3</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9</v>
      </c>
      <c r="B22" s="39"/>
      <c r="C22" s="47" t="s">
        <v>321</v>
      </c>
      <c r="D22" s="25" t="s">
        <v>65</v>
      </c>
      <c r="E22" s="70">
        <v>3</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10</v>
      </c>
      <c r="B23" s="39"/>
      <c r="C23" s="47" t="s">
        <v>233</v>
      </c>
      <c r="D23" s="25" t="s">
        <v>65</v>
      </c>
      <c r="E23" s="70">
        <v>2</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11</v>
      </c>
      <c r="B24" s="39"/>
      <c r="C24" s="47" t="s">
        <v>234</v>
      </c>
      <c r="D24" s="25" t="s">
        <v>231</v>
      </c>
      <c r="E24" s="70">
        <v>6</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12</v>
      </c>
      <c r="B25" s="39"/>
      <c r="C25" s="47" t="s">
        <v>322</v>
      </c>
      <c r="D25" s="25" t="s">
        <v>231</v>
      </c>
      <c r="E25" s="70">
        <v>35</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13</v>
      </c>
      <c r="B26" s="39"/>
      <c r="C26" s="47" t="s">
        <v>323</v>
      </c>
      <c r="D26" s="25" t="s">
        <v>65</v>
      </c>
      <c r="E26" s="70">
        <v>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14</v>
      </c>
      <c r="B27" s="39"/>
      <c r="C27" s="47" t="s">
        <v>324</v>
      </c>
      <c r="D27" s="25" t="s">
        <v>65</v>
      </c>
      <c r="E27" s="70">
        <v>25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15</v>
      </c>
      <c r="B28" s="39"/>
      <c r="C28" s="47" t="s">
        <v>325</v>
      </c>
      <c r="D28" s="25" t="s">
        <v>65</v>
      </c>
      <c r="E28" s="70">
        <v>2</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16</v>
      </c>
      <c r="B29" s="39"/>
      <c r="C29" s="47" t="s">
        <v>326</v>
      </c>
      <c r="D29" s="25" t="s">
        <v>231</v>
      </c>
      <c r="E29" s="70">
        <v>50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17</v>
      </c>
      <c r="B30" s="39"/>
      <c r="C30" s="47" t="s">
        <v>327</v>
      </c>
      <c r="D30" s="25" t="s">
        <v>65</v>
      </c>
      <c r="E30" s="70">
        <v>40</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18</v>
      </c>
      <c r="B31" s="39"/>
      <c r="C31" s="47" t="s">
        <v>328</v>
      </c>
      <c r="D31" s="25" t="s">
        <v>65</v>
      </c>
      <c r="E31" s="70">
        <v>2</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19</v>
      </c>
      <c r="B32" s="39"/>
      <c r="C32" s="47" t="s">
        <v>235</v>
      </c>
      <c r="D32" s="25" t="s">
        <v>67</v>
      </c>
      <c r="E32" s="70">
        <v>1</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20</v>
      </c>
      <c r="B33" s="39"/>
      <c r="C33" s="47" t="s">
        <v>236</v>
      </c>
      <c r="D33" s="25" t="s">
        <v>231</v>
      </c>
      <c r="E33" s="70">
        <v>30</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21</v>
      </c>
      <c r="B34" s="39"/>
      <c r="C34" s="47" t="s">
        <v>237</v>
      </c>
      <c r="D34" s="25" t="s">
        <v>231</v>
      </c>
      <c r="E34" s="70">
        <v>30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22</v>
      </c>
      <c r="B35" s="39"/>
      <c r="C35" s="47" t="s">
        <v>238</v>
      </c>
      <c r="D35" s="25" t="s">
        <v>67</v>
      </c>
      <c r="E35" s="70">
        <v>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23</v>
      </c>
      <c r="B36" s="39"/>
      <c r="C36" s="47" t="s">
        <v>239</v>
      </c>
      <c r="D36" s="25" t="s">
        <v>67</v>
      </c>
      <c r="E36" s="70">
        <v>1</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240</v>
      </c>
      <c r="D37" s="25" t="s">
        <v>65</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12" thickBot="1" x14ac:dyDescent="0.25">
      <c r="A38" s="38">
        <v>24</v>
      </c>
      <c r="B38" s="39"/>
      <c r="C38" s="47" t="s">
        <v>241</v>
      </c>
      <c r="D38" s="25" t="s">
        <v>242</v>
      </c>
      <c r="E38" s="70">
        <v>8</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12" customHeight="1" thickBot="1" x14ac:dyDescent="0.25">
      <c r="A39" s="178" t="s">
        <v>79</v>
      </c>
      <c r="B39" s="179"/>
      <c r="C39" s="179"/>
      <c r="D39" s="179"/>
      <c r="E39" s="179"/>
      <c r="F39" s="179"/>
      <c r="G39" s="179"/>
      <c r="H39" s="179"/>
      <c r="I39" s="179"/>
      <c r="J39" s="179"/>
      <c r="K39" s="180"/>
      <c r="L39" s="72">
        <f>SUM(L14:L38)</f>
        <v>0</v>
      </c>
      <c r="M39" s="73">
        <f>SUM(M14:M38)</f>
        <v>0</v>
      </c>
      <c r="N39" s="73">
        <f>SUM(N14:N38)</f>
        <v>0</v>
      </c>
      <c r="O39" s="73">
        <f>SUM(O14:O38)</f>
        <v>0</v>
      </c>
      <c r="P39" s="74">
        <f>SUM(P14:P38)</f>
        <v>0</v>
      </c>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 t="s">
        <v>14</v>
      </c>
      <c r="B42" s="17"/>
      <c r="C42" s="177">
        <f>'Kops a'!C33:H33</f>
        <v>0</v>
      </c>
      <c r="D42" s="177"/>
      <c r="E42" s="177"/>
      <c r="F42" s="177"/>
      <c r="G42" s="177"/>
      <c r="H42" s="177"/>
      <c r="I42" s="17"/>
      <c r="J42" s="17"/>
      <c r="K42" s="17"/>
      <c r="L42" s="17"/>
      <c r="M42" s="17"/>
      <c r="N42" s="17"/>
      <c r="O42" s="17"/>
      <c r="P42" s="17"/>
    </row>
    <row r="43" spans="1:16" x14ac:dyDescent="0.2">
      <c r="A43" s="17"/>
      <c r="B43" s="17"/>
      <c r="C43" s="114" t="s">
        <v>15</v>
      </c>
      <c r="D43" s="114"/>
      <c r="E43" s="114"/>
      <c r="F43" s="114"/>
      <c r="G43" s="114"/>
      <c r="H43" s="114"/>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91" t="str">
        <f>'Kops a'!A36</f>
        <v>Tāme sastādīta 20__. gada __. _________</v>
      </c>
      <c r="B45" s="92"/>
      <c r="C45" s="92"/>
      <c r="D45" s="92"/>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row r="47" spans="1:16" x14ac:dyDescent="0.2">
      <c r="A47" s="1" t="s">
        <v>38</v>
      </c>
      <c r="B47" s="17"/>
      <c r="C47" s="177">
        <f>'Kops a'!C38:H38</f>
        <v>0</v>
      </c>
      <c r="D47" s="177"/>
      <c r="E47" s="177"/>
      <c r="F47" s="177"/>
      <c r="G47" s="177"/>
      <c r="H47" s="177"/>
      <c r="I47" s="17"/>
      <c r="J47" s="17"/>
      <c r="K47" s="17"/>
      <c r="L47" s="17"/>
      <c r="M47" s="17"/>
      <c r="N47" s="17"/>
      <c r="O47" s="17"/>
      <c r="P47" s="17"/>
    </row>
    <row r="48" spans="1:16" x14ac:dyDescent="0.2">
      <c r="A48" s="17"/>
      <c r="B48" s="17"/>
      <c r="C48" s="114" t="s">
        <v>15</v>
      </c>
      <c r="D48" s="114"/>
      <c r="E48" s="114"/>
      <c r="F48" s="114"/>
      <c r="G48" s="114"/>
      <c r="H48" s="114"/>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91" t="s">
        <v>55</v>
      </c>
      <c r="B50" s="92"/>
      <c r="C50" s="96">
        <f>'Kops a'!C41</f>
        <v>0</v>
      </c>
      <c r="D50" s="51"/>
      <c r="E50" s="17"/>
      <c r="F50" s="17"/>
      <c r="G50" s="17"/>
      <c r="H50" s="17"/>
      <c r="I50" s="17"/>
      <c r="J50" s="17"/>
      <c r="K50" s="17"/>
      <c r="L50" s="17"/>
      <c r="M50" s="17"/>
      <c r="N50" s="17"/>
      <c r="O50" s="17"/>
      <c r="P50" s="17"/>
    </row>
    <row r="51" spans="1:16" x14ac:dyDescent="0.2">
      <c r="A51" s="17"/>
      <c r="B51" s="17"/>
      <c r="C51" s="17"/>
      <c r="D51" s="17"/>
      <c r="E51" s="17"/>
      <c r="F51" s="17"/>
      <c r="G51" s="17"/>
      <c r="H51" s="17"/>
      <c r="I51" s="17"/>
      <c r="J51" s="17"/>
      <c r="K51" s="17"/>
      <c r="L51" s="17"/>
      <c r="M51" s="17"/>
      <c r="N51" s="17"/>
      <c r="O51" s="17"/>
      <c r="P51" s="17"/>
    </row>
    <row r="52" spans="1:16" x14ac:dyDescent="0.2">
      <c r="C52" s="101" t="s">
        <v>341</v>
      </c>
    </row>
    <row r="53" spans="1:16" x14ac:dyDescent="0.2">
      <c r="C53" s="101" t="s">
        <v>342</v>
      </c>
    </row>
  </sheetData>
  <mergeCells count="22">
    <mergeCell ref="C48:H48"/>
    <mergeCell ref="C4:I4"/>
    <mergeCell ref="F12:K12"/>
    <mergeCell ref="A9:F9"/>
    <mergeCell ref="J9:M9"/>
    <mergeCell ref="D8:L8"/>
    <mergeCell ref="A39:K39"/>
    <mergeCell ref="C42:H42"/>
    <mergeCell ref="C43:H43"/>
    <mergeCell ref="C47:H47"/>
    <mergeCell ref="N9:O9"/>
    <mergeCell ref="A12:A13"/>
    <mergeCell ref="B12:B13"/>
    <mergeCell ref="C12:C13"/>
    <mergeCell ref="D12:D13"/>
    <mergeCell ref="E12:E13"/>
    <mergeCell ref="L12:P12"/>
    <mergeCell ref="C2:I2"/>
    <mergeCell ref="C3:I3"/>
    <mergeCell ref="D5:L5"/>
    <mergeCell ref="D6:L6"/>
    <mergeCell ref="D7:L7"/>
  </mergeCells>
  <conditionalFormatting sqref="A15:B38 I15:J38 D15:G38">
    <cfRule type="cellIs" dxfId="59" priority="28" operator="equal">
      <formula>0</formula>
    </cfRule>
  </conditionalFormatting>
  <conditionalFormatting sqref="N9:O9">
    <cfRule type="cellIs" dxfId="58" priority="27" operator="equal">
      <formula>0</formula>
    </cfRule>
  </conditionalFormatting>
  <conditionalFormatting sqref="A9:F9">
    <cfRule type="containsText" dxfId="57" priority="2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56" priority="24" operator="equal">
      <formula>0</formula>
    </cfRule>
  </conditionalFormatting>
  <conditionalFormatting sqref="O10">
    <cfRule type="cellIs" dxfId="55" priority="23" operator="equal">
      <formula>"20__. gada __. _________"</formula>
    </cfRule>
  </conditionalFormatting>
  <conditionalFormatting sqref="H14:H38 K14:P38 L39:P39">
    <cfRule type="cellIs" dxfId="54" priority="17" operator="equal">
      <formula>0</formula>
    </cfRule>
  </conditionalFormatting>
  <conditionalFormatting sqref="C4:I4">
    <cfRule type="cellIs" dxfId="53" priority="16" operator="equal">
      <formula>0</formula>
    </cfRule>
  </conditionalFormatting>
  <conditionalFormatting sqref="C15:C38">
    <cfRule type="cellIs" dxfId="52" priority="15" operator="equal">
      <formula>0</formula>
    </cfRule>
  </conditionalFormatting>
  <conditionalFormatting sqref="D5:L8">
    <cfRule type="cellIs" dxfId="51" priority="12" operator="equal">
      <formula>0</formula>
    </cfRule>
  </conditionalFormatting>
  <conditionalFormatting sqref="A14:B14 D14:G14">
    <cfRule type="cellIs" dxfId="50" priority="11" operator="equal">
      <formula>0</formula>
    </cfRule>
  </conditionalFormatting>
  <conditionalFormatting sqref="C14">
    <cfRule type="cellIs" dxfId="49" priority="10" operator="equal">
      <formula>0</formula>
    </cfRule>
  </conditionalFormatting>
  <conditionalFormatting sqref="I14:J14">
    <cfRule type="cellIs" dxfId="48" priority="9" operator="equal">
      <formula>0</formula>
    </cfRule>
  </conditionalFormatting>
  <conditionalFormatting sqref="P10">
    <cfRule type="cellIs" dxfId="47" priority="8" operator="equal">
      <formula>"20__. gada __. _________"</formula>
    </cfRule>
  </conditionalFormatting>
  <conditionalFormatting sqref="C47:H47">
    <cfRule type="cellIs" dxfId="46" priority="5" operator="equal">
      <formula>0</formula>
    </cfRule>
  </conditionalFormatting>
  <conditionalFormatting sqref="C42:H42">
    <cfRule type="cellIs" dxfId="45" priority="4" operator="equal">
      <formula>0</formula>
    </cfRule>
  </conditionalFormatting>
  <conditionalFormatting sqref="C47:H47 C50 C42:H42">
    <cfRule type="cellIs" dxfId="44" priority="3" operator="equal">
      <formula>0</formula>
    </cfRule>
  </conditionalFormatting>
  <conditionalFormatting sqref="D1">
    <cfRule type="cellIs" dxfId="43" priority="2" operator="equal">
      <formula>0</formula>
    </cfRule>
  </conditionalFormatting>
  <conditionalFormatting sqref="A39:K39">
    <cfRule type="containsText" dxfId="42" priority="1" operator="containsText" text="Tiešās izmaksas kopā, t. sk. darba devēja sociālais nodoklis __.__% ">
      <formula>NOT(ISERROR(SEARCH("Tiešās izmaksas kopā, t. sk. darba devēja sociālais nodoklis __.__% ",A39)))</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 operator="containsText" id="{36249DFF-DD18-40B1-AB61-D280DA74812E}">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6" operator="containsText" id="{708D048F-4463-4EB3-AF79-B8653AFFB42B}">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11</vt:i4>
      </vt:variant>
    </vt:vector>
  </HeadingPairs>
  <TitlesOfParts>
    <vt:vector size="11" baseType="lpstr">
      <vt:lpstr>Kopt a</vt:lpstr>
      <vt:lpstr>Kops a</vt:lpstr>
      <vt:lpstr>1a</vt:lpstr>
      <vt:lpstr>2a</vt:lpstr>
      <vt:lpstr>3a</vt:lpstr>
      <vt:lpstr>4a</vt:lpstr>
      <vt:lpstr>5a</vt:lpstr>
      <vt:lpstr>6a</vt:lpstr>
      <vt:lpstr>7a</vt:lpstr>
      <vt:lpstr>8a</vt:lpstr>
      <vt:lpstr>9a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Prezenta</cp:lastModifiedBy>
  <dcterms:created xsi:type="dcterms:W3CDTF">2019-03-11T11:42:22Z</dcterms:created>
  <dcterms:modified xsi:type="dcterms:W3CDTF">2019-08-21T06:55:47Z</dcterms:modified>
</cp:coreProperties>
</file>