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ENERA\Users$\kbeihman\Documents\Virsu 1\Buvdarbi\"/>
    </mc:Choice>
  </mc:AlternateContent>
  <xr:revisionPtr revIDLastSave="0" documentId="13_ncr:40009_{D709F742-9002-4804-8649-4984396619FB}" xr6:coauthVersionLast="45" xr6:coauthVersionMax="45" xr10:uidLastSave="{00000000-0000-0000-0000-000000000000}"/>
  <bookViews>
    <workbookView xWindow="-120" yWindow="-120" windowWidth="29040" windowHeight="15840" tabRatio="819"/>
  </bookViews>
  <sheets>
    <sheet name="tāme" sheetId="4" r:id="rId1"/>
  </sheets>
  <definedNames>
    <definedName name="_xlnm._FilterDatabase" localSheetId="0" hidden="1">tāme!$A$14:$P$67</definedName>
    <definedName name="_xlnm.Print_Area" localSheetId="0">tāme!$A$1:$P$88</definedName>
    <definedName name="_xlnm.Print_Titles" localSheetId="0">tāme!$12:$14</definedName>
  </definedNames>
  <calcPr calcId="191029" fullCalcOnLoad="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4" l="1"/>
  <c r="K23" i="4"/>
  <c r="K24" i="4"/>
  <c r="K25" i="4"/>
  <c r="H26" i="4"/>
  <c r="K26" i="4" s="1"/>
  <c r="H27" i="4"/>
  <c r="K27" i="4" s="1"/>
  <c r="H28" i="4"/>
  <c r="K28" i="4" s="1"/>
  <c r="H29" i="4"/>
  <c r="H30" i="4"/>
  <c r="K30" i="4" s="1"/>
  <c r="H31" i="4"/>
  <c r="K31" i="4" s="1"/>
  <c r="H32" i="4"/>
  <c r="K32" i="4" s="1"/>
  <c r="H33" i="4"/>
  <c r="H34" i="4"/>
  <c r="K34" i="4" s="1"/>
  <c r="H35" i="4"/>
  <c r="H36" i="4"/>
  <c r="K36" i="4" s="1"/>
  <c r="H37" i="4"/>
  <c r="K37" i="4" s="1"/>
  <c r="H38" i="4"/>
  <c r="K38" i="4" s="1"/>
  <c r="K39" i="4"/>
  <c r="K40" i="4"/>
  <c r="H41" i="4"/>
  <c r="K41" i="4" s="1"/>
  <c r="K42" i="4"/>
  <c r="K43" i="4"/>
  <c r="H44" i="4"/>
  <c r="K44" i="4" s="1"/>
  <c r="H45" i="4"/>
  <c r="K45" i="4" s="1"/>
  <c r="H46" i="4"/>
  <c r="K46" i="4" s="1"/>
  <c r="H47" i="4"/>
  <c r="H48" i="4"/>
  <c r="K48" i="4" s="1"/>
  <c r="H49" i="4"/>
  <c r="H50" i="4"/>
  <c r="K50" i="4" s="1"/>
  <c r="H51" i="4"/>
  <c r="H52" i="4"/>
  <c r="K52" i="4" s="1"/>
  <c r="K53" i="4"/>
  <c r="K54" i="4"/>
  <c r="H55" i="4"/>
  <c r="K55" i="4" s="1"/>
  <c r="K56" i="4"/>
  <c r="K57" i="4"/>
  <c r="H58" i="4"/>
  <c r="K58" i="4" s="1"/>
  <c r="H59" i="4"/>
  <c r="H60" i="4"/>
  <c r="K60" i="4" s="1"/>
  <c r="H61" i="4"/>
  <c r="K62" i="4"/>
  <c r="H63" i="4"/>
  <c r="K63" i="4"/>
  <c r="H64" i="4"/>
  <c r="K64" i="4" s="1"/>
  <c r="H16" i="4"/>
  <c r="K16" i="4" s="1"/>
  <c r="M16" i="4"/>
  <c r="H17" i="4"/>
  <c r="M17" i="4" s="1"/>
  <c r="H18" i="4"/>
  <c r="K18" i="4" s="1"/>
  <c r="M18" i="4"/>
  <c r="H19" i="4"/>
  <c r="M19" i="4" s="1"/>
  <c r="H20" i="4"/>
  <c r="M20" i="4"/>
  <c r="M21" i="4"/>
  <c r="H22" i="4"/>
  <c r="M22" i="4" s="1"/>
  <c r="M24" i="4"/>
  <c r="M25" i="4"/>
  <c r="E30" i="4"/>
  <c r="O30" i="4" s="1"/>
  <c r="M30" i="4"/>
  <c r="M31" i="4"/>
  <c r="E34" i="4"/>
  <c r="O34" i="4" s="1"/>
  <c r="M34" i="4"/>
  <c r="E36" i="4"/>
  <c r="M36" i="4"/>
  <c r="M40" i="4"/>
  <c r="M42" i="4"/>
  <c r="M43" i="4"/>
  <c r="M46" i="4"/>
  <c r="E47" i="4"/>
  <c r="M48" i="4"/>
  <c r="M50" i="4"/>
  <c r="M54" i="4"/>
  <c r="M55" i="4"/>
  <c r="M56" i="4"/>
  <c r="M57" i="4"/>
  <c r="M58" i="4"/>
  <c r="E59" i="4"/>
  <c r="O59" i="4" s="1"/>
  <c r="M63" i="4"/>
  <c r="H65" i="4"/>
  <c r="M65" i="4"/>
  <c r="H66" i="4"/>
  <c r="N16" i="4"/>
  <c r="N17" i="4"/>
  <c r="N18" i="4"/>
  <c r="N19" i="4"/>
  <c r="N20" i="4"/>
  <c r="N21" i="4"/>
  <c r="N22" i="4"/>
  <c r="N24" i="4"/>
  <c r="P24" i="4" s="1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40" i="4"/>
  <c r="N41" i="4"/>
  <c r="N42" i="4"/>
  <c r="N43" i="4"/>
  <c r="N44" i="4"/>
  <c r="E45" i="4"/>
  <c r="N45" i="4"/>
  <c r="P45" i="4" s="1"/>
  <c r="N46" i="4"/>
  <c r="N48" i="4"/>
  <c r="N49" i="4"/>
  <c r="N50" i="4"/>
  <c r="N51" i="4"/>
  <c r="N52" i="4"/>
  <c r="N54" i="4"/>
  <c r="P54" i="4" s="1"/>
  <c r="N55" i="4"/>
  <c r="N56" i="4"/>
  <c r="N57" i="4"/>
  <c r="N58" i="4"/>
  <c r="P58" i="4" s="1"/>
  <c r="N59" i="4"/>
  <c r="N60" i="4"/>
  <c r="N61" i="4"/>
  <c r="N63" i="4"/>
  <c r="N64" i="4"/>
  <c r="N65" i="4"/>
  <c r="N66" i="4"/>
  <c r="O16" i="4"/>
  <c r="O17" i="4"/>
  <c r="O18" i="4"/>
  <c r="O19" i="4"/>
  <c r="O20" i="4"/>
  <c r="O21" i="4"/>
  <c r="O22" i="4"/>
  <c r="O24" i="4"/>
  <c r="O25" i="4"/>
  <c r="O26" i="4"/>
  <c r="O27" i="4"/>
  <c r="O28" i="4"/>
  <c r="O29" i="4"/>
  <c r="O31" i="4"/>
  <c r="O32" i="4"/>
  <c r="O33" i="4"/>
  <c r="O35" i="4"/>
  <c r="O36" i="4"/>
  <c r="O37" i="4"/>
  <c r="O38" i="4"/>
  <c r="O40" i="4"/>
  <c r="O41" i="4"/>
  <c r="O42" i="4"/>
  <c r="O44" i="4"/>
  <c r="O46" i="4"/>
  <c r="O48" i="4"/>
  <c r="O49" i="4"/>
  <c r="O50" i="4"/>
  <c r="O51" i="4"/>
  <c r="O52" i="4"/>
  <c r="O54" i="4"/>
  <c r="O55" i="4"/>
  <c r="O56" i="4"/>
  <c r="P56" i="4" s="1"/>
  <c r="O57" i="4"/>
  <c r="P57" i="4" s="1"/>
  <c r="O58" i="4"/>
  <c r="O60" i="4"/>
  <c r="O61" i="4"/>
  <c r="O63" i="4"/>
  <c r="O64" i="4"/>
  <c r="O65" i="4"/>
  <c r="O66" i="4"/>
  <c r="A20" i="4"/>
  <c r="A26" i="4" s="1"/>
  <c r="A27" i="4" s="1"/>
  <c r="A29" i="4" s="1"/>
  <c r="A32" i="4" s="1"/>
  <c r="A35" i="4" s="1"/>
  <c r="A38" i="4" s="1"/>
  <c r="A41" i="4" s="1"/>
  <c r="A44" i="4" s="1"/>
  <c r="A46" i="4" s="1"/>
  <c r="A50" i="4" s="1"/>
  <c r="A51" i="4" s="1"/>
  <c r="A52" i="4" s="1"/>
  <c r="A55" i="4" s="1"/>
  <c r="A58" i="4" s="1"/>
  <c r="A60" i="4" s="1"/>
  <c r="A61" i="4" s="1"/>
  <c r="A64" i="4" s="1"/>
  <c r="L52" i="4"/>
  <c r="L51" i="4"/>
  <c r="P43" i="4"/>
  <c r="P40" i="4"/>
  <c r="L17" i="4"/>
  <c r="L18" i="4"/>
  <c r="L19" i="4"/>
  <c r="L20" i="4"/>
  <c r="L21" i="4"/>
  <c r="L22" i="4"/>
  <c r="L24" i="4"/>
  <c r="L25" i="4"/>
  <c r="L26" i="4"/>
  <c r="L27" i="4"/>
  <c r="L28" i="4"/>
  <c r="L29" i="4"/>
  <c r="L31" i="4"/>
  <c r="L32" i="4"/>
  <c r="L33" i="4"/>
  <c r="L35" i="4"/>
  <c r="L36" i="4"/>
  <c r="L37" i="4"/>
  <c r="L38" i="4"/>
  <c r="L40" i="4"/>
  <c r="L41" i="4"/>
  <c r="L42" i="4"/>
  <c r="L44" i="4"/>
  <c r="L46" i="4"/>
  <c r="L48" i="4"/>
  <c r="L49" i="4"/>
  <c r="L50" i="4"/>
  <c r="L54" i="4"/>
  <c r="L55" i="4"/>
  <c r="L56" i="4"/>
  <c r="L57" i="4"/>
  <c r="L58" i="4"/>
  <c r="L59" i="4"/>
  <c r="L60" i="4"/>
  <c r="L61" i="4"/>
  <c r="L63" i="4"/>
  <c r="L64" i="4"/>
  <c r="L65" i="4"/>
  <c r="K21" i="4"/>
  <c r="K22" i="4"/>
  <c r="K65" i="4"/>
  <c r="L66" i="4"/>
  <c r="K20" i="4"/>
  <c r="L16" i="4"/>
  <c r="P65" i="4" l="1"/>
  <c r="P36" i="4"/>
  <c r="P31" i="4"/>
  <c r="P21" i="4"/>
  <c r="P22" i="4"/>
  <c r="P19" i="4"/>
  <c r="P25" i="4"/>
  <c r="P63" i="4"/>
  <c r="P42" i="4"/>
  <c r="P18" i="4"/>
  <c r="K19" i="4"/>
  <c r="M52" i="4"/>
  <c r="P52" i="4" s="1"/>
  <c r="M41" i="4"/>
  <c r="P41" i="4" s="1"/>
  <c r="P48" i="4"/>
  <c r="P55" i="4"/>
  <c r="M64" i="4"/>
  <c r="P64" i="4" s="1"/>
  <c r="K17" i="4"/>
  <c r="M60" i="4"/>
  <c r="P60" i="4" s="1"/>
  <c r="M44" i="4"/>
  <c r="P44" i="4" s="1"/>
  <c r="M28" i="4"/>
  <c r="P28" i="4" s="1"/>
  <c r="M66" i="4"/>
  <c r="P66" i="4" s="1"/>
  <c r="K66" i="4"/>
  <c r="P46" i="4"/>
  <c r="P30" i="4"/>
  <c r="P20" i="4"/>
  <c r="P16" i="4"/>
  <c r="K61" i="4"/>
  <c r="M61" i="4"/>
  <c r="P61" i="4" s="1"/>
  <c r="K49" i="4"/>
  <c r="M49" i="4"/>
  <c r="P49" i="4" s="1"/>
  <c r="K29" i="4"/>
  <c r="M29" i="4"/>
  <c r="P29" i="4" s="1"/>
  <c r="P50" i="4"/>
  <c r="P34" i="4"/>
  <c r="K59" i="4"/>
  <c r="M59" i="4"/>
  <c r="P59" i="4" s="1"/>
  <c r="K51" i="4"/>
  <c r="M51" i="4"/>
  <c r="P51" i="4" s="1"/>
  <c r="K47" i="4"/>
  <c r="M47" i="4"/>
  <c r="K35" i="4"/>
  <c r="M35" i="4"/>
  <c r="P35" i="4" s="1"/>
  <c r="N47" i="4"/>
  <c r="O47" i="4"/>
  <c r="O67" i="4" s="1"/>
  <c r="L47" i="4"/>
  <c r="K33" i="4"/>
  <c r="M33" i="4"/>
  <c r="P33" i="4" s="1"/>
  <c r="P17" i="4"/>
  <c r="N67" i="4"/>
  <c r="M37" i="4"/>
  <c r="P37" i="4" s="1"/>
  <c r="M27" i="4"/>
  <c r="P27" i="4" s="1"/>
  <c r="M26" i="4"/>
  <c r="P26" i="4" s="1"/>
  <c r="L34" i="4"/>
  <c r="L67" i="4" s="1"/>
  <c r="L30" i="4"/>
  <c r="M38" i="4"/>
  <c r="P38" i="4" s="1"/>
  <c r="M32" i="4"/>
  <c r="P32" i="4" s="1"/>
  <c r="M67" i="4" l="1"/>
  <c r="P67" i="4" s="1"/>
  <c r="P47" i="4"/>
  <c r="P70" i="4" l="1"/>
  <c r="P9" i="4"/>
</calcChain>
</file>

<file path=xl/sharedStrings.xml><?xml version="1.0" encoding="utf-8"?>
<sst xmlns="http://schemas.openxmlformats.org/spreadsheetml/2006/main" count="177" uniqueCount="86">
  <si>
    <t>(būvdarbu veids vai konstruktīvā elementa nosaukums)</t>
  </si>
  <si>
    <t>Nr.p.k.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</si>
  <si>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</si>
  <si>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</si>
  <si>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</si>
  <si>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</si>
  <si>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</si>
  <si>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</si>
  <si>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(euro/h)</t>
  </si>
  <si>
    <t>Darba alga (euro)</t>
  </si>
  <si>
    <t>Būvizstrādājumi  (euro)</t>
  </si>
  <si>
    <t>Mehānismi (euro)</t>
  </si>
  <si>
    <t>Kopā (euro)</t>
  </si>
  <si>
    <t>Darbietilpība (c/h)</t>
  </si>
  <si>
    <t>Summa (euro)</t>
  </si>
  <si>
    <t>Kods</t>
  </si>
  <si>
    <t>2</t>
  </si>
  <si>
    <t xml:space="preserve"> </t>
  </si>
  <si>
    <t xml:space="preserve">Būves nosaukums: </t>
  </si>
  <si>
    <t xml:space="preserve">Objekta adrese: </t>
  </si>
  <si>
    <t>Sastādīja:</t>
  </si>
  <si>
    <t>(paraksts un tā atšifrējums, datums)</t>
  </si>
  <si>
    <t xml:space="preserve">Pārbaudīja: </t>
  </si>
  <si>
    <t>Sertifikāta Nr.</t>
  </si>
  <si>
    <r>
      <t>Tāmes  izmaksas</t>
    </r>
    <r>
      <rPr>
        <i/>
        <sz val="10"/>
        <rFont val="Calibri "/>
        <charset val="204"/>
      </rPr>
      <t xml:space="preserve"> euro</t>
    </r>
  </si>
  <si>
    <t>līg.cena</t>
  </si>
  <si>
    <t xml:space="preserve">Lokālā tāme Nr.  </t>
  </si>
  <si>
    <t>Tāme sastādīta 2020.gada tirgus cenās</t>
  </si>
  <si>
    <t>Pavisam kopā bez PVN 21,0%:</t>
  </si>
  <si>
    <t>Viršu iela 1, Liepāja</t>
  </si>
  <si>
    <t>Daudzdzīvokļu dzīvojamā mājas energoefektivitātes pasākumi</t>
  </si>
  <si>
    <t>Nepabeigto būvdarbu defektu novēršanas darbi</t>
  </si>
  <si>
    <t>Tiešās izmaksas kopā, t.sk.darba devēja sociālais nodoklis 24,09%:</t>
  </si>
  <si>
    <t>m2</t>
  </si>
  <si>
    <t>kg</t>
  </si>
  <si>
    <t>gab</t>
  </si>
  <si>
    <t>OSB-3 mitrumizturīgas plātnes 1250x2500x10mm</t>
  </si>
  <si>
    <t>kpl</t>
  </si>
  <si>
    <t>stiprinājumi, palīgmateriāli</t>
  </si>
  <si>
    <t>Jumts</t>
  </si>
  <si>
    <t>tm</t>
  </si>
  <si>
    <t>Demontēto būvgružu savākšana, izvēšana</t>
  </si>
  <si>
    <t>m3</t>
  </si>
  <si>
    <t>konteineru noma un būvgružu utilizācija</t>
  </si>
  <si>
    <t>kont</t>
  </si>
  <si>
    <t>Cementa javas kārtas ierīkošana ar slīpumu izveidošanu b=20-50mm</t>
  </si>
  <si>
    <t>palīgmateriāli</t>
  </si>
  <si>
    <t>bitumena ruļļu jumta segums virsklājs</t>
  </si>
  <si>
    <t>palīgmateriāli (stiprinājumi, hermētiķis, kniedes uc.)</t>
  </si>
  <si>
    <t>Parapets (pēc rasējuma Nr.BK-3):</t>
  </si>
  <si>
    <t>Jumta parapeta skārda nosegelementa montāža</t>
  </si>
  <si>
    <t>Jaunu skārda palodžu montāža</t>
  </si>
  <si>
    <t>krāsotās skārda palodzes platumā ~400mm</t>
  </si>
  <si>
    <t>montāžas stiprinājumi</t>
  </si>
  <si>
    <t>sastatņu noma (1 mēnesis)</t>
  </si>
  <si>
    <t>Sastatņu montāža 2 rindās, demontāža, pārvietošana (asīs W-A)</t>
  </si>
  <si>
    <t>celtniecības aizsargsiets</t>
  </si>
  <si>
    <t>Zemapmetuma grunts uzklāšana</t>
  </si>
  <si>
    <t xml:space="preserve">Ārsienas </t>
  </si>
  <si>
    <t>Sastatņu montāža, demontāža  asīs A-W</t>
  </si>
  <si>
    <t>Pagaidu ventilācijas galu noslēgšana - restītes montāža</t>
  </si>
  <si>
    <t>Fasādes caurumu 200x200mm aizdare - visu slāņu attīrīšana un atjaunošana</t>
  </si>
  <si>
    <t>Iekšējā lietus kanalizācija</t>
  </si>
  <si>
    <t>Balkoni</t>
  </si>
  <si>
    <t>Balkonu pārseguma virsmas hidroizolācijas ierīkošana (pēc ras.Nr.BK-6)</t>
  </si>
  <si>
    <t>Balkonu pagaidu nožogojums ar OSB plātnēm 10mm biezumā ierīkošana</t>
  </si>
  <si>
    <t>parapeta skārds (RR23)</t>
  </si>
  <si>
    <t>Izbūvēto bojāto skārda palodžu demontāža, virsmu zem palodzem izlīdzināšana ar slīpumu ierīkošanu un montāža atpakāļ</t>
  </si>
  <si>
    <t>Logu bloku attīrīšana</t>
  </si>
  <si>
    <t xml:space="preserve">Stikla pakešu nomaiņa   </t>
  </si>
  <si>
    <t>Logu aiļu sānu labošana pēc veco logu nomaiņas (L1 - 24gab., L-2 - 24gab.)</t>
  </si>
  <si>
    <t>Virsizdevumi 0%</t>
  </si>
  <si>
    <t>Peļņa 0%</t>
  </si>
  <si>
    <t>Logu ailes</t>
  </si>
  <si>
    <t xml:space="preserve">Parapeta peslēgumām bitumena ruļļu hidroizolācijas izbūve pl.-1,00m </t>
  </si>
  <si>
    <t>Ar defektiem Izbūvētā skārda parapeta demontāža</t>
  </si>
  <si>
    <t>Sakaru kabeļu nostiprināšana</t>
  </si>
  <si>
    <t>sastatņu noma (3 mēneši)</t>
  </si>
  <si>
    <t>1.stāvā kāpņu telpā lietus kanalizācijas cauruļvadu labošana - slīpuma izveidošana</t>
  </si>
  <si>
    <t>elastīga divkomponenta hidroizolācija Ceresit CR166 vai ekvivalents</t>
  </si>
  <si>
    <t>poliurētāna blīvētājs Ceresit FT101 vai ekvivalents 280ml</t>
  </si>
  <si>
    <t>hidroizolācijas blīvlente Ceresit CL150 vai ekvivalents 50m</t>
  </si>
  <si>
    <t>cementa java SAKRET ZM M-10 vai ekvivalents</t>
  </si>
  <si>
    <t>hidroizolācijas lenta Contega Exo 30m vai ekvivalents</t>
  </si>
  <si>
    <t>zemapmetuma grunts SAKRET PG vai ekvivalents</t>
  </si>
  <si>
    <t xml:space="preserve">Tāme sastādīta 2020.gada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</si>
</sst>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6" formatCode="_(* #,##0.00_);_(* \(#,##0.00\);_(* \-??_);_(@_)"/>
  </numFmts>
  <fonts count="29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Calibri "/>
      <charset val="204"/>
    </font>
    <font>
      <sz val="10"/>
      <name val="Arial"/>
      <family val="2"/>
    </font>
    <font>
      <b/>
      <sz val="10"/>
      <name val="Calibri "/>
      <charset val="204"/>
    </font>
    <font>
      <i/>
      <sz val="10"/>
      <name val="Calibri "/>
      <charset val="204"/>
    </font>
    <font>
      <sz val="10"/>
      <name val="Arial"/>
      <family val="2"/>
      <charset val="186"/>
    </font>
    <font>
      <sz val="7"/>
      <name val="Calibri "/>
      <charset val="204"/>
    </font>
    <font>
      <sz val="10"/>
      <color indexed="12"/>
      <name val="Calibri"/>
      <family val="2"/>
      <charset val="186"/>
    </font>
    <font>
      <sz val="12"/>
      <name val="Courier New"/>
      <family val="3"/>
      <charset val="186"/>
    </font>
    <font>
      <sz val="11"/>
      <name val="Arial Narrow"/>
      <family val="2"/>
    </font>
    <font>
      <sz val="10"/>
      <name val="Helv"/>
    </font>
    <font>
      <sz val="10"/>
      <color indexed="8"/>
      <name val="Calibri "/>
      <charset val="204"/>
    </font>
    <font>
      <sz val="11"/>
      <color indexed="8"/>
      <name val="Arial Narrow"/>
      <family val="2"/>
    </font>
    <font>
      <sz val="8"/>
      <name val="Calibri"/>
      <family val="2"/>
      <charset val="204"/>
    </font>
    <font>
      <sz val="8"/>
      <color indexed="8"/>
      <name val="Arial"/>
      <family val="2"/>
      <charset val="186"/>
    </font>
    <font>
      <sz val="9"/>
      <color indexed="8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10"/>
      <name val="Calibri "/>
      <charset val="186"/>
    </font>
    <font>
      <i/>
      <sz val="9"/>
      <name val="Arial"/>
      <family val="2"/>
      <charset val="186"/>
    </font>
    <font>
      <sz val="8"/>
      <name val="Arial"/>
      <family val="2"/>
      <charset val="186"/>
    </font>
    <font>
      <sz val="9"/>
      <name val="Calibri "/>
      <charset val="204"/>
    </font>
    <font>
      <sz val="9"/>
      <name val="Arial"/>
      <family val="2"/>
    </font>
    <font>
      <b/>
      <u/>
      <sz val="9"/>
      <name val="Arial"/>
      <family val="2"/>
      <charset val="186"/>
    </font>
    <font>
      <sz val="10"/>
      <color indexed="8"/>
      <name val="Arial"/>
      <family val="2"/>
      <charset val="186"/>
    </font>
    <font>
      <i/>
      <u/>
      <sz val="9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96" fontId="9" fillId="0" borderId="0" applyFill="0" applyBorder="0" applyAlignment="0" applyProtection="0"/>
    <xf numFmtId="0" fontId="8" fillId="0" borderId="0" applyBorder="0">
      <alignment vertical="top"/>
    </xf>
    <xf numFmtId="0" fontId="6" fillId="0" borderId="0"/>
    <xf numFmtId="0" fontId="27" fillId="0" borderId="0"/>
    <xf numFmtId="0" fontId="1" fillId="0" borderId="0"/>
    <xf numFmtId="0" fontId="27" fillId="0" borderId="0"/>
    <xf numFmtId="0" fontId="28" fillId="0" borderId="0"/>
    <xf numFmtId="0" fontId="11" fillId="0" borderId="0"/>
  </cellStyleXfs>
  <cellXfs count="111">
    <xf numFmtId="0" fontId="0" fillId="0" borderId="0" xfId="0"/>
    <xf numFmtId="0" fontId="2" fillId="0" borderId="1" xfId="5" applyFont="1" applyFill="1" applyBorder="1" applyAlignment="1">
      <alignment horizontal="center" vertical="center" textRotation="90" wrapText="1"/>
    </xf>
    <xf numFmtId="2" fontId="2" fillId="0" borderId="1" xfId="5" applyNumberFormat="1" applyFont="1" applyFill="1" applyBorder="1" applyAlignment="1">
      <alignment horizontal="center" vertical="center" textRotation="90" wrapText="1"/>
    </xf>
    <xf numFmtId="2" fontId="2" fillId="0" borderId="1" xfId="5" applyNumberFormat="1" applyFont="1" applyBorder="1" applyAlignment="1">
      <alignment horizontal="center" vertical="center" textRotation="90" wrapText="1"/>
    </xf>
    <xf numFmtId="2" fontId="2" fillId="0" borderId="1" xfId="5" applyNumberFormat="1" applyFont="1" applyFill="1" applyBorder="1" applyAlignment="1">
      <alignment horizontal="center" vertical="center" wrapText="1"/>
    </xf>
    <xf numFmtId="2" fontId="2" fillId="0" borderId="1" xfId="5" applyNumberFormat="1" applyFont="1" applyFill="1" applyBorder="1" applyAlignment="1">
      <alignment vertical="center" wrapText="1"/>
    </xf>
    <xf numFmtId="0" fontId="2" fillId="0" borderId="0" xfId="5" applyFont="1" applyAlignment="1">
      <alignment horizontal="center" vertical="center"/>
    </xf>
    <xf numFmtId="0" fontId="2" fillId="0" borderId="0" xfId="5" applyFont="1" applyAlignment="1">
      <alignment horizontal="center" vertical="center" wrapText="1"/>
    </xf>
    <xf numFmtId="0" fontId="2" fillId="0" borderId="0" xfId="5" applyFont="1" applyAlignment="1">
      <alignment vertical="center" wrapText="1"/>
    </xf>
    <xf numFmtId="0" fontId="2" fillId="0" borderId="0" xfId="5" applyFont="1" applyFill="1" applyAlignment="1">
      <alignment horizontal="center" vertical="center"/>
    </xf>
    <xf numFmtId="0" fontId="2" fillId="0" borderId="0" xfId="5" applyFont="1" applyFill="1" applyAlignment="1">
      <alignment vertical="center"/>
    </xf>
    <xf numFmtId="2" fontId="2" fillId="0" borderId="0" xfId="5" applyNumberFormat="1" applyFont="1" applyFill="1" applyAlignment="1">
      <alignment vertical="center"/>
    </xf>
    <xf numFmtId="2" fontId="2" fillId="0" borderId="0" xfId="5" applyNumberFormat="1" applyFont="1" applyAlignment="1">
      <alignment vertical="center"/>
    </xf>
    <xf numFmtId="0" fontId="2" fillId="0" borderId="0" xfId="5" applyFont="1" applyAlignment="1">
      <alignment vertical="center"/>
    </xf>
    <xf numFmtId="0" fontId="3" fillId="0" borderId="0" xfId="5" applyFont="1" applyAlignment="1">
      <alignment vertical="center"/>
    </xf>
    <xf numFmtId="0" fontId="2" fillId="0" borderId="0" xfId="5" applyFont="1" applyFill="1" applyAlignment="1">
      <alignment horizontal="center" vertical="center" wrapText="1"/>
    </xf>
    <xf numFmtId="2" fontId="2" fillId="0" borderId="0" xfId="5" applyNumberFormat="1" applyFont="1" applyFill="1" applyAlignment="1">
      <alignment horizontal="center" vertical="center"/>
    </xf>
    <xf numFmtId="0" fontId="2" fillId="0" borderId="0" xfId="5" applyFont="1" applyFill="1" applyAlignment="1">
      <alignment horizontal="left" vertical="center"/>
    </xf>
    <xf numFmtId="0" fontId="2" fillId="0" borderId="0" xfId="5" applyFont="1" applyFill="1" applyAlignment="1">
      <alignment vertical="center" wrapText="1"/>
    </xf>
    <xf numFmtId="2" fontId="2" fillId="0" borderId="0" xfId="5" applyNumberFormat="1" applyFont="1" applyFill="1" applyAlignment="1">
      <alignment horizontal="right" vertical="center"/>
    </xf>
    <xf numFmtId="0" fontId="2" fillId="0" borderId="0" xfId="5" applyFont="1" applyFill="1" applyAlignment="1">
      <alignment horizontal="right" vertical="center"/>
    </xf>
    <xf numFmtId="2" fontId="2" fillId="0" borderId="0" xfId="5" applyNumberFormat="1" applyFont="1" applyFill="1" applyAlignment="1">
      <alignment horizontal="left" vertical="center"/>
    </xf>
    <xf numFmtId="0" fontId="2" fillId="0" borderId="1" xfId="5" applyFont="1" applyBorder="1" applyAlignment="1">
      <alignment vertical="center"/>
    </xf>
    <xf numFmtId="0" fontId="3" fillId="0" borderId="0" xfId="5" applyFont="1" applyFill="1" applyAlignment="1">
      <alignment vertical="center"/>
    </xf>
    <xf numFmtId="0" fontId="3" fillId="0" borderId="0" xfId="5" applyFont="1" applyFill="1" applyAlignment="1">
      <alignment horizontal="center" vertical="center"/>
    </xf>
    <xf numFmtId="2" fontId="3" fillId="0" borderId="0" xfId="5" applyNumberFormat="1" applyFont="1" applyAlignment="1">
      <alignment vertical="center"/>
    </xf>
    <xf numFmtId="49" fontId="4" fillId="0" borderId="1" xfId="5" applyNumberFormat="1" applyFont="1" applyFill="1" applyBorder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3" fillId="0" borderId="0" xfId="5" applyFont="1" applyAlignment="1">
      <alignment horizontal="center" vertical="center" wrapText="1"/>
    </xf>
    <xf numFmtId="0" fontId="3" fillId="0" borderId="0" xfId="5" applyFont="1" applyAlignment="1">
      <alignment vertical="center" wrapText="1"/>
    </xf>
    <xf numFmtId="2" fontId="3" fillId="0" borderId="0" xfId="5" applyNumberFormat="1" applyFont="1" applyAlignment="1">
      <alignment horizontal="center" vertical="center"/>
    </xf>
    <xf numFmtId="2" fontId="3" fillId="0" borderId="0" xfId="5" applyNumberFormat="1" applyFont="1" applyFill="1" applyAlignment="1">
      <alignment vertical="center"/>
    </xf>
    <xf numFmtId="0" fontId="3" fillId="0" borderId="0" xfId="5" applyFont="1" applyAlignment="1">
      <alignment horizontal="left" vertical="center" wrapText="1"/>
    </xf>
    <xf numFmtId="0" fontId="3" fillId="0" borderId="0" xfId="5" applyFont="1" applyFill="1" applyAlignment="1">
      <alignment horizontal="left" vertical="center"/>
    </xf>
    <xf numFmtId="0" fontId="13" fillId="0" borderId="0" xfId="4" applyFont="1" applyFill="1" applyAlignment="1">
      <alignment vertical="center"/>
    </xf>
    <xf numFmtId="0" fontId="10" fillId="0" borderId="0" xfId="4" applyFont="1" applyFill="1" applyBorder="1" applyAlignment="1">
      <alignment vertical="center"/>
    </xf>
    <xf numFmtId="0" fontId="13" fillId="0" borderId="0" xfId="4" applyFont="1" applyFill="1" applyAlignment="1">
      <alignment horizontal="center" vertical="center"/>
    </xf>
    <xf numFmtId="0" fontId="6" fillId="0" borderId="0" xfId="5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12" fillId="0" borderId="0" xfId="4" applyFont="1" applyFill="1" applyAlignment="1">
      <alignment vertical="center"/>
    </xf>
    <xf numFmtId="0" fontId="12" fillId="0" borderId="0" xfId="4" applyFont="1" applyFill="1" applyAlignment="1">
      <alignment horizontal="center" vertical="center"/>
    </xf>
    <xf numFmtId="0" fontId="16" fillId="0" borderId="0" xfId="0" applyFont="1"/>
    <xf numFmtId="0" fontId="16" fillId="0" borderId="2" xfId="0" applyFont="1" applyBorder="1"/>
    <xf numFmtId="0" fontId="16" fillId="0" borderId="3" xfId="0" applyFont="1" applyBorder="1"/>
    <xf numFmtId="3" fontId="17" fillId="2" borderId="1" xfId="0" quotePrefix="1" applyNumberFormat="1" applyFont="1" applyFill="1" applyBorder="1" applyAlignment="1">
      <alignment horizontal="center" vertical="center"/>
    </xf>
    <xf numFmtId="2" fontId="17" fillId="0" borderId="1" xfId="5" applyNumberFormat="1" applyFont="1" applyFill="1" applyBorder="1" applyAlignment="1">
      <alignment horizontal="center" vertical="center" wrapText="1"/>
    </xf>
    <xf numFmtId="2" fontId="17" fillId="0" borderId="4" xfId="5" applyNumberFormat="1" applyFont="1" applyBorder="1" applyAlignment="1">
      <alignment horizontal="center" vertical="center"/>
    </xf>
    <xf numFmtId="2" fontId="17" fillId="0" borderId="1" xfId="5" applyNumberFormat="1" applyFont="1" applyFill="1" applyBorder="1" applyAlignment="1">
      <alignment vertical="center" wrapText="1"/>
    </xf>
    <xf numFmtId="2" fontId="17" fillId="0" borderId="1" xfId="5" applyNumberFormat="1" applyFont="1" applyFill="1" applyBorder="1" applyAlignment="1">
      <alignment horizontal="center" vertical="center"/>
    </xf>
    <xf numFmtId="2" fontId="17" fillId="0" borderId="1" xfId="5" applyNumberFormat="1" applyFont="1" applyBorder="1" applyAlignment="1">
      <alignment vertical="center"/>
    </xf>
    <xf numFmtId="2" fontId="17" fillId="0" borderId="1" xfId="5" applyNumberFormat="1" applyFont="1" applyBorder="1" applyAlignment="1">
      <alignment horizontal="center" vertical="center"/>
    </xf>
    <xf numFmtId="2" fontId="17" fillId="0" borderId="1" xfId="5" applyNumberFormat="1" applyFont="1" applyFill="1" applyBorder="1" applyAlignment="1">
      <alignment vertical="center"/>
    </xf>
    <xf numFmtId="2" fontId="20" fillId="0" borderId="1" xfId="5" applyNumberFormat="1" applyFont="1" applyFill="1" applyBorder="1" applyAlignment="1">
      <alignment vertical="center"/>
    </xf>
    <xf numFmtId="3" fontId="17" fillId="2" borderId="1" xfId="0" applyNumberFormat="1" applyFont="1" applyFill="1" applyBorder="1" applyAlignment="1">
      <alignment horizontal="center" vertical="center"/>
    </xf>
    <xf numFmtId="0" fontId="15" fillId="0" borderId="0" xfId="0" applyFont="1"/>
    <xf numFmtId="2" fontId="17" fillId="2" borderId="1" xfId="5" applyNumberFormat="1" applyFont="1" applyFill="1" applyBorder="1" applyAlignment="1">
      <alignment horizontal="center" vertical="center"/>
    </xf>
    <xf numFmtId="2" fontId="4" fillId="0" borderId="2" xfId="5" applyNumberFormat="1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>
      <alignment horizontal="center" vertical="center"/>
    </xf>
    <xf numFmtId="2" fontId="17" fillId="0" borderId="1" xfId="5" applyNumberFormat="1" applyFont="1" applyFill="1" applyBorder="1" applyAlignment="1">
      <alignment horizontal="right" vertical="center"/>
    </xf>
    <xf numFmtId="3" fontId="21" fillId="2" borderId="1" xfId="0" quotePrefix="1" applyNumberFormat="1" applyFont="1" applyFill="1" applyBorder="1" applyAlignment="1">
      <alignment horizontal="center" vertical="center"/>
    </xf>
    <xf numFmtId="49" fontId="22" fillId="0" borderId="1" xfId="4" applyNumberFormat="1" applyFont="1" applyFill="1" applyBorder="1" applyAlignment="1">
      <alignment horizontal="center" vertical="center" wrapText="1"/>
    </xf>
    <xf numFmtId="1" fontId="22" fillId="0" borderId="1" xfId="4" applyNumberFormat="1" applyFont="1" applyFill="1" applyBorder="1" applyAlignment="1">
      <alignment horizontal="center" vertical="center" wrapText="1"/>
    </xf>
    <xf numFmtId="0" fontId="23" fillId="0" borderId="0" xfId="5" applyFont="1" applyAlignment="1">
      <alignment vertical="center"/>
    </xf>
    <xf numFmtId="0" fontId="16" fillId="0" borderId="0" xfId="0" applyFont="1" applyAlignment="1">
      <alignment horizontal="center"/>
    </xf>
    <xf numFmtId="0" fontId="24" fillId="0" borderId="1" xfId="6" applyFont="1" applyFill="1" applyBorder="1" applyAlignment="1" applyProtection="1">
      <alignment horizontal="center" vertical="center" wrapText="1"/>
    </xf>
    <xf numFmtId="49" fontId="18" fillId="0" borderId="0" xfId="4" applyNumberFormat="1" applyFont="1" applyFill="1" applyBorder="1" applyAlignment="1">
      <alignment horizontal="right" vertical="center" wrapText="1"/>
    </xf>
    <xf numFmtId="2" fontId="4" fillId="2" borderId="0" xfId="5" applyNumberFormat="1" applyFont="1" applyFill="1" applyBorder="1" applyAlignment="1">
      <alignment horizontal="center" vertical="center"/>
    </xf>
    <xf numFmtId="4" fontId="4" fillId="2" borderId="0" xfId="5" applyNumberFormat="1" applyFont="1" applyFill="1" applyBorder="1" applyAlignment="1">
      <alignment horizontal="center" vertical="center"/>
    </xf>
    <xf numFmtId="2" fontId="4" fillId="2" borderId="1" xfId="5" applyNumberFormat="1" applyFont="1" applyFill="1" applyBorder="1" applyAlignment="1">
      <alignment horizontal="center" vertical="center"/>
    </xf>
    <xf numFmtId="4" fontId="4" fillId="2" borderId="1" xfId="5" applyNumberFormat="1" applyFont="1" applyFill="1" applyBorder="1" applyAlignment="1">
      <alignment horizontal="center" vertical="center"/>
    </xf>
    <xf numFmtId="2" fontId="4" fillId="2" borderId="1" xfId="5" applyNumberFormat="1" applyFont="1" applyFill="1" applyBorder="1" applyAlignment="1">
      <alignment horizontal="right" vertical="center"/>
    </xf>
    <xf numFmtId="4" fontId="4" fillId="2" borderId="1" xfId="5" applyNumberFormat="1" applyFont="1" applyFill="1" applyBorder="1" applyAlignment="1">
      <alignment horizontal="right" vertical="center"/>
    </xf>
    <xf numFmtId="0" fontId="16" fillId="0" borderId="5" xfId="0" applyFont="1" applyFill="1" applyBorder="1"/>
    <xf numFmtId="0" fontId="16" fillId="0" borderId="5" xfId="0" applyFont="1" applyBorder="1"/>
    <xf numFmtId="0" fontId="2" fillId="0" borderId="0" xfId="5" applyFont="1" applyFill="1" applyBorder="1" applyAlignment="1">
      <alignment horizontal="center" vertical="center" wrapText="1"/>
    </xf>
    <xf numFmtId="17" fontId="4" fillId="0" borderId="0" xfId="5" applyNumberFormat="1" applyFont="1" applyFill="1" applyBorder="1" applyAlignment="1">
      <alignment horizontal="left" vertical="center"/>
    </xf>
    <xf numFmtId="2" fontId="2" fillId="0" borderId="0" xfId="5" applyNumberFormat="1" applyFont="1" applyFill="1" applyBorder="1" applyAlignment="1">
      <alignment horizontal="center" vertical="center"/>
    </xf>
    <xf numFmtId="0" fontId="25" fillId="0" borderId="2" xfId="0" applyFont="1" applyBorder="1"/>
    <xf numFmtId="0" fontId="25" fillId="0" borderId="3" xfId="0" applyFont="1" applyBorder="1"/>
    <xf numFmtId="0" fontId="17" fillId="0" borderId="1" xfId="6" applyFont="1" applyFill="1" applyBorder="1" applyAlignment="1" applyProtection="1">
      <alignment horizontal="left" vertical="center" wrapText="1"/>
    </xf>
    <xf numFmtId="0" fontId="26" fillId="0" borderId="1" xfId="6" applyFont="1" applyFill="1" applyBorder="1" applyAlignment="1" applyProtection="1">
      <alignment horizontal="center" vertical="center" wrapText="1"/>
    </xf>
    <xf numFmtId="0" fontId="17" fillId="0" borderId="1" xfId="6" applyFont="1" applyFill="1" applyBorder="1" applyAlignment="1" applyProtection="1">
      <alignment vertical="center" wrapText="1"/>
    </xf>
    <xf numFmtId="0" fontId="17" fillId="0" borderId="1" xfId="6" applyFont="1" applyFill="1" applyBorder="1" applyAlignment="1" applyProtection="1">
      <alignment horizontal="right" vertical="center" wrapText="1"/>
    </xf>
    <xf numFmtId="2" fontId="17" fillId="2" borderId="1" xfId="5" applyNumberFormat="1" applyFont="1" applyFill="1" applyBorder="1" applyAlignment="1">
      <alignment horizontal="center" vertical="center" wrapText="1"/>
    </xf>
    <xf numFmtId="0" fontId="17" fillId="2" borderId="1" xfId="6" applyFont="1" applyFill="1" applyBorder="1" applyAlignment="1" applyProtection="1">
      <alignment vertical="center" wrapText="1"/>
    </xf>
    <xf numFmtId="2" fontId="17" fillId="2" borderId="4" xfId="5" applyNumberFormat="1" applyFont="1" applyFill="1" applyBorder="1" applyAlignment="1">
      <alignment horizontal="center" vertical="center"/>
    </xf>
    <xf numFmtId="2" fontId="17" fillId="2" borderId="1" xfId="5" applyNumberFormat="1" applyFont="1" applyFill="1" applyBorder="1" applyAlignment="1">
      <alignment vertical="center" wrapText="1"/>
    </xf>
    <xf numFmtId="2" fontId="17" fillId="2" borderId="1" xfId="5" applyNumberFormat="1" applyFont="1" applyFill="1" applyBorder="1" applyAlignment="1">
      <alignment horizontal="right" vertical="center"/>
    </xf>
    <xf numFmtId="0" fontId="7" fillId="0" borderId="5" xfId="5" applyFont="1" applyFill="1" applyBorder="1" applyAlignment="1">
      <alignment horizontal="center" vertical="top"/>
    </xf>
    <xf numFmtId="0" fontId="16" fillId="0" borderId="0" xfId="0" applyFont="1" applyAlignment="1">
      <alignment horizontal="right"/>
    </xf>
    <xf numFmtId="0" fontId="19" fillId="0" borderId="0" xfId="5" applyFont="1" applyFill="1" applyAlignment="1">
      <alignment horizontal="center" vertical="center"/>
    </xf>
    <xf numFmtId="0" fontId="19" fillId="0" borderId="2" xfId="5" applyFont="1" applyBorder="1" applyAlignment="1">
      <alignment horizontal="center" vertical="center"/>
    </xf>
    <xf numFmtId="49" fontId="18" fillId="0" borderId="1" xfId="4" applyNumberFormat="1" applyFont="1" applyFill="1" applyBorder="1" applyAlignment="1">
      <alignment horizontal="right" vertical="center" wrapText="1"/>
    </xf>
    <xf numFmtId="0" fontId="16" fillId="0" borderId="2" xfId="0" applyFont="1" applyBorder="1" applyAlignment="1">
      <alignment horizontal="right"/>
    </xf>
    <xf numFmtId="0" fontId="2" fillId="0" borderId="8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4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 textRotation="90"/>
    </xf>
    <xf numFmtId="0" fontId="2" fillId="0" borderId="7" xfId="5" applyFont="1" applyBorder="1" applyAlignment="1">
      <alignment horizontal="center" vertical="center" textRotation="90"/>
    </xf>
    <xf numFmtId="49" fontId="2" fillId="0" borderId="1" xfId="4" applyNumberFormat="1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/>
    </xf>
    <xf numFmtId="2" fontId="2" fillId="0" borderId="6" xfId="5" applyNumberFormat="1" applyFont="1" applyBorder="1" applyAlignment="1">
      <alignment horizontal="center" vertical="center" textRotation="90"/>
    </xf>
    <xf numFmtId="2" fontId="2" fillId="0" borderId="7" xfId="5" applyNumberFormat="1" applyFont="1" applyBorder="1" applyAlignment="1">
      <alignment horizontal="center" vertical="center" textRotation="90"/>
    </xf>
    <xf numFmtId="0" fontId="2" fillId="2" borderId="6" xfId="5" applyFont="1" applyFill="1" applyBorder="1" applyAlignment="1">
      <alignment horizontal="center" vertical="center" wrapText="1"/>
    </xf>
    <xf numFmtId="0" fontId="2" fillId="2" borderId="7" xfId="5" applyFont="1" applyFill="1" applyBorder="1" applyAlignment="1">
      <alignment horizontal="center" vertical="center" wrapText="1"/>
    </xf>
    <xf numFmtId="0" fontId="2" fillId="0" borderId="6" xfId="5" applyFont="1" applyBorder="1" applyAlignment="1">
      <alignment horizontal="center" vertical="center" textRotation="90" wrapText="1"/>
    </xf>
    <xf numFmtId="0" fontId="2" fillId="0" borderId="7" xfId="5" applyFont="1" applyBorder="1" applyAlignment="1">
      <alignment horizontal="center" vertical="center" textRotation="90" wrapText="1"/>
    </xf>
    <xf numFmtId="49" fontId="17" fillId="0" borderId="1" xfId="4" applyNumberFormat="1" applyFont="1" applyFill="1" applyBorder="1" applyAlignment="1">
      <alignment horizontal="right" vertical="center" wrapText="1"/>
    </xf>
    <xf numFmtId="49" fontId="18" fillId="0" borderId="8" xfId="4" applyNumberFormat="1" applyFont="1" applyFill="1" applyBorder="1" applyAlignment="1">
      <alignment horizontal="right" vertical="center" wrapText="1"/>
    </xf>
    <xf numFmtId="49" fontId="18" fillId="0" borderId="3" xfId="4" applyNumberFormat="1" applyFont="1" applyFill="1" applyBorder="1" applyAlignment="1">
      <alignment horizontal="right" vertical="center" wrapText="1"/>
    </xf>
    <xf numFmtId="49" fontId="18" fillId="0" borderId="4" xfId="4" applyNumberFormat="1" applyFont="1" applyFill="1" applyBorder="1" applyAlignment="1">
      <alignment horizontal="right" vertical="center" wrapText="1"/>
    </xf>
  </cellXfs>
  <cellStyles count="9">
    <cellStyle name="Comma 2 2" xfId="1"/>
    <cellStyle name="formulas" xfId="2"/>
    <cellStyle name="Normal 10" xfId="3"/>
    <cellStyle name="Normal 12" xfId="4"/>
    <cellStyle name="Normal 2" xfId="5"/>
    <cellStyle name="Normal 2 4 3" xfId="6"/>
    <cellStyle name="Normal 9" xfId="7"/>
    <cellStyle name="Parasts" xfId="0" builtinId="0"/>
    <cellStyle name="Style 1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4"/>
  <sheetViews>
    <sheetView showZeros="0" tabSelected="1" topLeftCell="A13" zoomScaleNormal="130" workbookViewId="0">
      <selection activeCell="E57" sqref="E57"/>
    </sheetView>
  </sheetViews>
  <sheetFormatPr defaultRowHeight="12.75"/>
  <cols>
    <col min="1" max="1" width="4.5703125" style="27" customWidth="1"/>
    <col min="2" max="2" width="8.7109375" style="27" customWidth="1"/>
    <col min="3" max="3" width="36.7109375" style="28" customWidth="1"/>
    <col min="4" max="4" width="6.85546875" style="29" customWidth="1"/>
    <col min="5" max="5" width="8.28515625" style="30" customWidth="1"/>
    <col min="6" max="6" width="6.28515625" style="24" customWidth="1"/>
    <col min="7" max="7" width="6.5703125" style="23" customWidth="1"/>
    <col min="8" max="8" width="7.28515625" style="31" customWidth="1"/>
    <col min="9" max="9" width="9.140625" style="31"/>
    <col min="10" max="10" width="8.85546875" style="31" customWidth="1"/>
    <col min="11" max="11" width="7.85546875" style="25" customWidth="1"/>
    <col min="12" max="12" width="8.7109375" style="25" customWidth="1"/>
    <col min="13" max="15" width="10" style="25" customWidth="1"/>
    <col min="16" max="16" width="11" style="14" customWidth="1"/>
    <col min="17" max="17" width="9.140625" style="14"/>
    <col min="18" max="18" width="10.42578125" style="14" bestFit="1" customWidth="1"/>
    <col min="19" max="16384" width="9.140625" style="14"/>
  </cols>
  <sheetData>
    <row r="1" spans="1:16" ht="15" customHeight="1">
      <c r="A1" s="90" t="s">
        <v>26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5" customHeight="1">
      <c r="A2" s="91" t="s">
        <v>31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</row>
    <row r="3" spans="1:16">
      <c r="A3" s="6"/>
      <c r="B3" s="6"/>
      <c r="C3" s="7"/>
      <c r="D3" s="8"/>
      <c r="E3" s="88" t="s">
        <v>0</v>
      </c>
      <c r="F3" s="88"/>
      <c r="G3" s="88"/>
      <c r="H3" s="88"/>
      <c r="I3" s="88"/>
      <c r="J3" s="88"/>
      <c r="K3" s="12"/>
      <c r="L3" s="12"/>
      <c r="M3" s="12"/>
      <c r="N3" s="12"/>
      <c r="O3" s="12"/>
      <c r="P3" s="13"/>
    </row>
    <row r="4" spans="1:16">
      <c r="A4" s="10"/>
      <c r="B4" s="10"/>
      <c r="C4" s="15"/>
      <c r="D4" s="10"/>
      <c r="E4" s="16"/>
      <c r="F4" s="9"/>
      <c r="G4" s="10"/>
      <c r="H4" s="11"/>
      <c r="I4" s="11"/>
      <c r="J4" s="11"/>
      <c r="K4" s="11"/>
      <c r="L4" s="11"/>
      <c r="M4" s="11"/>
      <c r="N4" s="11"/>
      <c r="O4" s="11"/>
      <c r="P4" s="10"/>
    </row>
    <row r="5" spans="1:16">
      <c r="A5" s="54" t="s">
        <v>18</v>
      </c>
      <c r="B5" s="41"/>
      <c r="C5" s="77" t="s">
        <v>30</v>
      </c>
      <c r="D5" s="42"/>
      <c r="E5" s="42"/>
      <c r="F5" s="9"/>
      <c r="G5" s="10"/>
      <c r="H5" s="11"/>
      <c r="I5" s="11"/>
      <c r="J5" s="11"/>
      <c r="K5" s="11"/>
      <c r="L5" s="11"/>
      <c r="M5" s="11"/>
      <c r="N5" s="11"/>
      <c r="O5" s="11"/>
      <c r="P5" s="10"/>
    </row>
    <row r="6" spans="1:16">
      <c r="A6" s="54" t="s">
        <v>19</v>
      </c>
      <c r="B6" s="41"/>
      <c r="C6" s="78" t="s">
        <v>29</v>
      </c>
      <c r="D6" s="43"/>
      <c r="E6" s="43"/>
      <c r="F6" s="9"/>
      <c r="G6" s="10"/>
      <c r="H6" s="11"/>
      <c r="I6" s="11"/>
      <c r="J6" s="11"/>
      <c r="K6" s="11"/>
      <c r="L6" s="11"/>
      <c r="M6" s="11"/>
      <c r="N6" s="11"/>
      <c r="O6" s="11"/>
      <c r="P6" s="10"/>
    </row>
    <row r="7" spans="1:16">
      <c r="A7" s="54" t="s">
        <v>17</v>
      </c>
      <c r="B7" s="41"/>
      <c r="C7" s="72" t="s">
        <v>17</v>
      </c>
      <c r="D7" s="73"/>
      <c r="E7" s="73"/>
      <c r="F7" s="9"/>
      <c r="G7" s="10"/>
      <c r="H7" s="11"/>
      <c r="I7" s="11"/>
      <c r="J7" s="11"/>
      <c r="K7" s="11"/>
      <c r="L7" s="11"/>
      <c r="M7" s="11"/>
      <c r="N7" s="11"/>
      <c r="O7" s="11"/>
      <c r="P7" s="10"/>
    </row>
    <row r="8" spans="1:16">
      <c r="A8" s="17" t="s">
        <v>17</v>
      </c>
      <c r="B8" s="17"/>
      <c r="C8" s="74"/>
      <c r="D8" s="75"/>
      <c r="E8" s="76"/>
      <c r="F8" s="9"/>
      <c r="G8" s="10"/>
      <c r="H8" s="11"/>
      <c r="I8" s="11"/>
      <c r="J8" s="11"/>
      <c r="K8" s="11"/>
      <c r="L8" s="11"/>
      <c r="M8" s="11"/>
      <c r="N8" s="11"/>
      <c r="O8" s="11"/>
      <c r="P8" s="10"/>
    </row>
    <row r="9" spans="1:16">
      <c r="A9" s="6"/>
      <c r="B9" s="6"/>
      <c r="D9" s="18"/>
      <c r="E9" s="16"/>
      <c r="F9" s="9"/>
      <c r="G9" s="10"/>
      <c r="H9" s="11"/>
      <c r="I9" s="11"/>
      <c r="J9" s="11"/>
      <c r="K9" s="11"/>
      <c r="L9" s="11"/>
      <c r="M9" s="11"/>
      <c r="N9" s="11"/>
      <c r="O9" s="19" t="s">
        <v>24</v>
      </c>
      <c r="P9" s="56">
        <f>P67</f>
        <v>0</v>
      </c>
    </row>
    <row r="10" spans="1:16">
      <c r="A10" s="6"/>
      <c r="B10" s="6"/>
      <c r="C10" s="7"/>
      <c r="D10" s="18"/>
      <c r="E10" s="16"/>
      <c r="F10" s="9"/>
      <c r="G10" s="10"/>
      <c r="H10" s="11"/>
      <c r="I10" s="11"/>
      <c r="J10" s="11"/>
      <c r="K10" s="11"/>
      <c r="L10" s="11"/>
      <c r="M10" s="11"/>
      <c r="N10" s="17" t="s">
        <v>17</v>
      </c>
      <c r="O10" s="11"/>
      <c r="P10" s="10"/>
    </row>
    <row r="11" spans="1:16">
      <c r="A11" s="17"/>
      <c r="B11" s="38" t="s">
        <v>27</v>
      </c>
      <c r="C11" s="15"/>
      <c r="D11" s="18"/>
      <c r="E11" s="16"/>
      <c r="F11" s="20"/>
      <c r="G11" s="17"/>
      <c r="H11" s="19"/>
      <c r="I11" s="21"/>
      <c r="J11" s="19"/>
      <c r="K11" s="21"/>
      <c r="L11" s="19"/>
      <c r="M11" s="21"/>
      <c r="N11" s="11" t="s">
        <v>85</v>
      </c>
      <c r="O11" s="11"/>
      <c r="P11" s="10"/>
    </row>
    <row r="12" spans="1:16" ht="18" customHeight="1">
      <c r="A12" s="97" t="s">
        <v>1</v>
      </c>
      <c r="B12" s="99" t="s">
        <v>15</v>
      </c>
      <c r="C12" s="103" t="s">
        <v>2</v>
      </c>
      <c r="D12" s="105" t="s">
        <v>3</v>
      </c>
      <c r="E12" s="101" t="s">
        <v>4</v>
      </c>
      <c r="F12" s="95" t="s">
        <v>5</v>
      </c>
      <c r="G12" s="95"/>
      <c r="H12" s="95"/>
      <c r="I12" s="95"/>
      <c r="J12" s="95"/>
      <c r="K12" s="96"/>
      <c r="L12" s="94" t="s">
        <v>6</v>
      </c>
      <c r="M12" s="95"/>
      <c r="N12" s="95"/>
      <c r="O12" s="95"/>
      <c r="P12" s="96"/>
    </row>
    <row r="13" spans="1:16" ht="68.25" customHeight="1">
      <c r="A13" s="98"/>
      <c r="B13" s="99"/>
      <c r="C13" s="104"/>
      <c r="D13" s="106"/>
      <c r="E13" s="102"/>
      <c r="F13" s="1" t="s">
        <v>7</v>
      </c>
      <c r="G13" s="1" t="s">
        <v>8</v>
      </c>
      <c r="H13" s="2" t="s">
        <v>9</v>
      </c>
      <c r="I13" s="2" t="s">
        <v>10</v>
      </c>
      <c r="J13" s="2" t="s">
        <v>11</v>
      </c>
      <c r="K13" s="3" t="s">
        <v>12</v>
      </c>
      <c r="L13" s="3" t="s">
        <v>13</v>
      </c>
      <c r="M13" s="3" t="s">
        <v>9</v>
      </c>
      <c r="N13" s="3" t="s">
        <v>10</v>
      </c>
      <c r="O13" s="3" t="s">
        <v>11</v>
      </c>
      <c r="P13" s="3" t="s">
        <v>14</v>
      </c>
    </row>
    <row r="14" spans="1:16" s="62" customFormat="1" ht="12">
      <c r="A14" s="60">
        <v>1</v>
      </c>
      <c r="B14" s="60" t="s">
        <v>16</v>
      </c>
      <c r="C14" s="61">
        <v>3</v>
      </c>
      <c r="D14" s="61">
        <v>4</v>
      </c>
      <c r="E14" s="61">
        <v>5</v>
      </c>
      <c r="F14" s="61">
        <v>6</v>
      </c>
      <c r="G14" s="61">
        <v>7</v>
      </c>
      <c r="H14" s="61">
        <v>8</v>
      </c>
      <c r="I14" s="61">
        <v>9</v>
      </c>
      <c r="J14" s="61">
        <v>10</v>
      </c>
      <c r="K14" s="61">
        <v>11</v>
      </c>
      <c r="L14" s="61">
        <v>12</v>
      </c>
      <c r="M14" s="61">
        <v>13</v>
      </c>
      <c r="N14" s="61">
        <v>14</v>
      </c>
      <c r="O14" s="61">
        <v>15</v>
      </c>
      <c r="P14" s="61">
        <v>16</v>
      </c>
    </row>
    <row r="15" spans="1:16">
      <c r="A15" s="53"/>
      <c r="B15" s="44"/>
      <c r="C15" s="64" t="s">
        <v>63</v>
      </c>
      <c r="D15" s="45"/>
      <c r="E15" s="45"/>
      <c r="F15" s="46"/>
      <c r="G15" s="47"/>
      <c r="H15" s="48"/>
      <c r="I15" s="48"/>
      <c r="J15" s="48"/>
      <c r="K15" s="49"/>
      <c r="L15" s="50"/>
      <c r="M15" s="50"/>
      <c r="N15" s="50"/>
      <c r="O15" s="50"/>
      <c r="P15" s="50"/>
    </row>
    <row r="16" spans="1:16" ht="24">
      <c r="A16" s="53">
        <v>1</v>
      </c>
      <c r="B16" s="57" t="s">
        <v>25</v>
      </c>
      <c r="C16" s="81" t="s">
        <v>64</v>
      </c>
      <c r="D16" s="45" t="s">
        <v>33</v>
      </c>
      <c r="E16" s="45">
        <v>192</v>
      </c>
      <c r="F16" s="46"/>
      <c r="G16" s="47"/>
      <c r="H16" s="51">
        <f>ROUND(F16*G16,2)</f>
        <v>0</v>
      </c>
      <c r="I16" s="48"/>
      <c r="J16" s="48"/>
      <c r="K16" s="52">
        <f t="shared" ref="K16:K64" si="0">SUM(H16:J16)</f>
        <v>0</v>
      </c>
      <c r="L16" s="51">
        <f t="shared" ref="L16:L65" si="1">ROUND(E16*F16,2)</f>
        <v>0</v>
      </c>
      <c r="M16" s="51">
        <f t="shared" ref="M16:M65" si="2">ROUND(H16*E16,2)</f>
        <v>0</v>
      </c>
      <c r="N16" s="51">
        <f t="shared" ref="N16:N65" si="3">ROUND(I16*E16,2)</f>
        <v>0</v>
      </c>
      <c r="O16" s="51">
        <f t="shared" ref="O16:O65" si="4">ROUND(J16*E16,2)</f>
        <v>0</v>
      </c>
      <c r="P16" s="51">
        <f t="shared" ref="P16:P65" si="5">SUM(M16:O16)</f>
        <v>0</v>
      </c>
    </row>
    <row r="17" spans="1:19" ht="24" customHeight="1">
      <c r="A17" s="53" t="s">
        <v>17</v>
      </c>
      <c r="B17" s="59"/>
      <c r="C17" s="82" t="s">
        <v>79</v>
      </c>
      <c r="D17" s="45" t="s">
        <v>34</v>
      </c>
      <c r="E17" s="45">
        <v>576</v>
      </c>
      <c r="F17" s="46"/>
      <c r="G17" s="47"/>
      <c r="H17" s="51">
        <f t="shared" ref="H17:H29" si="6">ROUND(F17*G17,2)</f>
        <v>0</v>
      </c>
      <c r="I17" s="48"/>
      <c r="J17" s="48"/>
      <c r="K17" s="52">
        <f t="shared" si="0"/>
        <v>0</v>
      </c>
      <c r="L17" s="51">
        <f t="shared" si="1"/>
        <v>0</v>
      </c>
      <c r="M17" s="51">
        <f t="shared" si="2"/>
        <v>0</v>
      </c>
      <c r="N17" s="51">
        <f t="shared" si="3"/>
        <v>0</v>
      </c>
      <c r="O17" s="51">
        <f t="shared" si="4"/>
        <v>0</v>
      </c>
      <c r="P17" s="51">
        <f t="shared" si="5"/>
        <v>0</v>
      </c>
    </row>
    <row r="18" spans="1:19" ht="24">
      <c r="A18" s="53" t="s">
        <v>17</v>
      </c>
      <c r="B18" s="57" t="s">
        <v>17</v>
      </c>
      <c r="C18" s="82" t="s">
        <v>81</v>
      </c>
      <c r="D18" s="45" t="s">
        <v>35</v>
      </c>
      <c r="E18" s="45">
        <v>5</v>
      </c>
      <c r="F18" s="46"/>
      <c r="G18" s="47"/>
      <c r="H18" s="51">
        <f t="shared" si="6"/>
        <v>0</v>
      </c>
      <c r="I18" s="48"/>
      <c r="J18" s="48"/>
      <c r="K18" s="52">
        <f t="shared" si="0"/>
        <v>0</v>
      </c>
      <c r="L18" s="51">
        <f t="shared" si="1"/>
        <v>0</v>
      </c>
      <c r="M18" s="51">
        <f t="shared" si="2"/>
        <v>0</v>
      </c>
      <c r="N18" s="51">
        <f t="shared" si="3"/>
        <v>0</v>
      </c>
      <c r="O18" s="51">
        <f t="shared" si="4"/>
        <v>0</v>
      </c>
      <c r="P18" s="51">
        <f t="shared" si="5"/>
        <v>0</v>
      </c>
    </row>
    <row r="19" spans="1:19" ht="24">
      <c r="A19" s="53" t="s">
        <v>17</v>
      </c>
      <c r="B19" s="57" t="s">
        <v>17</v>
      </c>
      <c r="C19" s="82" t="s">
        <v>80</v>
      </c>
      <c r="D19" s="45" t="s">
        <v>35</v>
      </c>
      <c r="E19" s="45">
        <v>10</v>
      </c>
      <c r="F19" s="46"/>
      <c r="G19" s="47"/>
      <c r="H19" s="51">
        <f t="shared" si="6"/>
        <v>0</v>
      </c>
      <c r="I19" s="48"/>
      <c r="J19" s="48"/>
      <c r="K19" s="52">
        <f t="shared" si="0"/>
        <v>0</v>
      </c>
      <c r="L19" s="51">
        <f t="shared" si="1"/>
        <v>0</v>
      </c>
      <c r="M19" s="51">
        <f t="shared" si="2"/>
        <v>0</v>
      </c>
      <c r="N19" s="51">
        <f t="shared" si="3"/>
        <v>0</v>
      </c>
      <c r="O19" s="51">
        <f t="shared" si="4"/>
        <v>0</v>
      </c>
      <c r="P19" s="51">
        <f t="shared" si="5"/>
        <v>0</v>
      </c>
      <c r="S19" s="25"/>
    </row>
    <row r="20" spans="1:19" ht="24" customHeight="1">
      <c r="A20" s="44">
        <f>A16+1</f>
        <v>2</v>
      </c>
      <c r="B20" s="57" t="s">
        <v>25</v>
      </c>
      <c r="C20" s="81" t="s">
        <v>65</v>
      </c>
      <c r="D20" s="45" t="s">
        <v>33</v>
      </c>
      <c r="E20" s="45">
        <v>255.68</v>
      </c>
      <c r="F20" s="46"/>
      <c r="G20" s="47"/>
      <c r="H20" s="51">
        <f t="shared" si="6"/>
        <v>0</v>
      </c>
      <c r="I20" s="48"/>
      <c r="J20" s="48"/>
      <c r="K20" s="52">
        <f t="shared" si="0"/>
        <v>0</v>
      </c>
      <c r="L20" s="51">
        <f t="shared" si="1"/>
        <v>0</v>
      </c>
      <c r="M20" s="51">
        <f t="shared" si="2"/>
        <v>0</v>
      </c>
      <c r="N20" s="51">
        <f t="shared" si="3"/>
        <v>0</v>
      </c>
      <c r="O20" s="51">
        <f t="shared" si="4"/>
        <v>0</v>
      </c>
      <c r="P20" s="51">
        <f t="shared" si="5"/>
        <v>0</v>
      </c>
      <c r="S20" s="25"/>
    </row>
    <row r="21" spans="1:19" ht="24" customHeight="1">
      <c r="A21" s="44"/>
      <c r="B21" s="57"/>
      <c r="C21" s="82" t="s">
        <v>36</v>
      </c>
      <c r="D21" s="45" t="s">
        <v>33</v>
      </c>
      <c r="E21" s="45">
        <v>268.45999999999998</v>
      </c>
      <c r="F21" s="46"/>
      <c r="G21" s="47"/>
      <c r="H21" s="51"/>
      <c r="I21" s="48"/>
      <c r="J21" s="48"/>
      <c r="K21" s="52">
        <f t="shared" si="0"/>
        <v>0</v>
      </c>
      <c r="L21" s="51">
        <f t="shared" si="1"/>
        <v>0</v>
      </c>
      <c r="M21" s="51">
        <f t="shared" si="2"/>
        <v>0</v>
      </c>
      <c r="N21" s="51">
        <f t="shared" si="3"/>
        <v>0</v>
      </c>
      <c r="O21" s="51">
        <f t="shared" si="4"/>
        <v>0</v>
      </c>
      <c r="P21" s="51">
        <f t="shared" si="5"/>
        <v>0</v>
      </c>
      <c r="S21" s="25"/>
    </row>
    <row r="22" spans="1:19">
      <c r="A22" s="53" t="s">
        <v>17</v>
      </c>
      <c r="B22" s="57" t="s">
        <v>17</v>
      </c>
      <c r="C22" s="82" t="s">
        <v>38</v>
      </c>
      <c r="D22" s="45" t="s">
        <v>37</v>
      </c>
      <c r="E22" s="45">
        <v>80</v>
      </c>
      <c r="F22" s="46"/>
      <c r="G22" s="47"/>
      <c r="H22" s="51">
        <f t="shared" si="6"/>
        <v>0</v>
      </c>
      <c r="I22" s="48"/>
      <c r="J22" s="48"/>
      <c r="K22" s="52">
        <f t="shared" si="0"/>
        <v>0</v>
      </c>
      <c r="L22" s="51">
        <f t="shared" si="1"/>
        <v>0</v>
      </c>
      <c r="M22" s="51">
        <f t="shared" si="2"/>
        <v>0</v>
      </c>
      <c r="N22" s="51">
        <f t="shared" si="3"/>
        <v>0</v>
      </c>
      <c r="O22" s="51">
        <f t="shared" si="4"/>
        <v>0</v>
      </c>
      <c r="P22" s="51">
        <f t="shared" si="5"/>
        <v>0</v>
      </c>
      <c r="S22" s="25"/>
    </row>
    <row r="23" spans="1:19">
      <c r="A23" s="53"/>
      <c r="B23" s="57"/>
      <c r="C23" s="82"/>
      <c r="D23" s="45"/>
      <c r="E23" s="45"/>
      <c r="F23" s="46"/>
      <c r="G23" s="47"/>
      <c r="H23" s="51"/>
      <c r="I23" s="48"/>
      <c r="J23" s="48"/>
      <c r="K23" s="52">
        <f t="shared" si="0"/>
        <v>0</v>
      </c>
      <c r="L23" s="51"/>
      <c r="M23" s="51"/>
      <c r="N23" s="51"/>
      <c r="O23" s="51"/>
      <c r="P23" s="51"/>
      <c r="S23" s="25"/>
    </row>
    <row r="24" spans="1:19">
      <c r="A24" s="53"/>
      <c r="B24" s="57"/>
      <c r="C24" s="64" t="s">
        <v>39</v>
      </c>
      <c r="D24" s="45"/>
      <c r="E24" s="45"/>
      <c r="F24" s="46"/>
      <c r="G24" s="47"/>
      <c r="H24" s="51"/>
      <c r="I24" s="48"/>
      <c r="J24" s="48"/>
      <c r="K24" s="52">
        <f t="shared" si="0"/>
        <v>0</v>
      </c>
      <c r="L24" s="51">
        <f t="shared" si="1"/>
        <v>0</v>
      </c>
      <c r="M24" s="51">
        <f t="shared" si="2"/>
        <v>0</v>
      </c>
      <c r="N24" s="51">
        <f t="shared" si="3"/>
        <v>0</v>
      </c>
      <c r="O24" s="51">
        <f t="shared" si="4"/>
        <v>0</v>
      </c>
      <c r="P24" s="51">
        <f t="shared" si="5"/>
        <v>0</v>
      </c>
      <c r="S24" s="25"/>
    </row>
    <row r="25" spans="1:19">
      <c r="A25" s="53"/>
      <c r="B25" s="57"/>
      <c r="C25" s="80" t="s">
        <v>49</v>
      </c>
      <c r="D25" s="45"/>
      <c r="E25" s="45"/>
      <c r="F25" s="46"/>
      <c r="G25" s="47"/>
      <c r="H25" s="51"/>
      <c r="I25" s="48"/>
      <c r="J25" s="48"/>
      <c r="K25" s="52">
        <f t="shared" si="0"/>
        <v>0</v>
      </c>
      <c r="L25" s="51">
        <f t="shared" si="1"/>
        <v>0</v>
      </c>
      <c r="M25" s="51">
        <f t="shared" si="2"/>
        <v>0</v>
      </c>
      <c r="N25" s="51">
        <f t="shared" si="3"/>
        <v>0</v>
      </c>
      <c r="O25" s="51">
        <f t="shared" si="4"/>
        <v>0</v>
      </c>
      <c r="P25" s="51">
        <f t="shared" si="5"/>
        <v>0</v>
      </c>
      <c r="S25" s="25"/>
    </row>
    <row r="26" spans="1:19" ht="24">
      <c r="A26" s="44">
        <f>A20+1</f>
        <v>3</v>
      </c>
      <c r="B26" s="57" t="s">
        <v>25</v>
      </c>
      <c r="C26" s="81" t="s">
        <v>75</v>
      </c>
      <c r="D26" s="45" t="s">
        <v>33</v>
      </c>
      <c r="E26" s="45">
        <v>48.75</v>
      </c>
      <c r="F26" s="46"/>
      <c r="G26" s="47"/>
      <c r="H26" s="51">
        <f t="shared" si="6"/>
        <v>0</v>
      </c>
      <c r="I26" s="48"/>
      <c r="J26" s="48"/>
      <c r="K26" s="52">
        <f t="shared" si="0"/>
        <v>0</v>
      </c>
      <c r="L26" s="51">
        <f t="shared" si="1"/>
        <v>0</v>
      </c>
      <c r="M26" s="51">
        <f t="shared" si="2"/>
        <v>0</v>
      </c>
      <c r="N26" s="51">
        <f t="shared" si="3"/>
        <v>0</v>
      </c>
      <c r="O26" s="51">
        <f t="shared" si="4"/>
        <v>0</v>
      </c>
      <c r="P26" s="51">
        <f t="shared" si="5"/>
        <v>0</v>
      </c>
      <c r="S26" s="25"/>
    </row>
    <row r="27" spans="1:19" ht="13.5" customHeight="1">
      <c r="A27" s="44">
        <f>A26+1</f>
        <v>4</v>
      </c>
      <c r="B27" s="57" t="s">
        <v>25</v>
      </c>
      <c r="C27" s="81" t="s">
        <v>41</v>
      </c>
      <c r="D27" s="45" t="s">
        <v>42</v>
      </c>
      <c r="E27" s="45">
        <v>4</v>
      </c>
      <c r="F27" s="46"/>
      <c r="G27" s="47"/>
      <c r="H27" s="51">
        <f t="shared" si="6"/>
        <v>0</v>
      </c>
      <c r="I27" s="48"/>
      <c r="J27" s="48"/>
      <c r="K27" s="52">
        <f t="shared" si="0"/>
        <v>0</v>
      </c>
      <c r="L27" s="51">
        <f t="shared" si="1"/>
        <v>0</v>
      </c>
      <c r="M27" s="51">
        <f t="shared" si="2"/>
        <v>0</v>
      </c>
      <c r="N27" s="51">
        <f t="shared" si="3"/>
        <v>0</v>
      </c>
      <c r="O27" s="51">
        <f t="shared" si="4"/>
        <v>0</v>
      </c>
      <c r="P27" s="51">
        <f t="shared" si="5"/>
        <v>0</v>
      </c>
      <c r="S27" s="25"/>
    </row>
    <row r="28" spans="1:19" ht="13.5" customHeight="1">
      <c r="A28" s="53" t="s">
        <v>17</v>
      </c>
      <c r="B28" s="57" t="s">
        <v>17</v>
      </c>
      <c r="C28" s="82" t="s">
        <v>43</v>
      </c>
      <c r="D28" s="45" t="s">
        <v>44</v>
      </c>
      <c r="E28" s="45">
        <v>1</v>
      </c>
      <c r="F28" s="46"/>
      <c r="G28" s="47"/>
      <c r="H28" s="51">
        <f t="shared" si="6"/>
        <v>0</v>
      </c>
      <c r="I28" s="48"/>
      <c r="J28" s="48"/>
      <c r="K28" s="52">
        <f t="shared" si="0"/>
        <v>0</v>
      </c>
      <c r="L28" s="51">
        <f t="shared" si="1"/>
        <v>0</v>
      </c>
      <c r="M28" s="51">
        <f t="shared" si="2"/>
        <v>0</v>
      </c>
      <c r="N28" s="51">
        <f t="shared" si="3"/>
        <v>0</v>
      </c>
      <c r="O28" s="51">
        <f t="shared" si="4"/>
        <v>0</v>
      </c>
      <c r="P28" s="51">
        <f t="shared" si="5"/>
        <v>0</v>
      </c>
    </row>
    <row r="29" spans="1:19" ht="24">
      <c r="A29" s="53">
        <f>A27+1</f>
        <v>5</v>
      </c>
      <c r="B29" s="57" t="s">
        <v>25</v>
      </c>
      <c r="C29" s="81" t="s">
        <v>45</v>
      </c>
      <c r="D29" s="45" t="s">
        <v>33</v>
      </c>
      <c r="E29" s="45">
        <v>92.5</v>
      </c>
      <c r="F29" s="46"/>
      <c r="G29" s="47"/>
      <c r="H29" s="51">
        <f t="shared" si="6"/>
        <v>0</v>
      </c>
      <c r="I29" s="48"/>
      <c r="J29" s="48"/>
      <c r="K29" s="52">
        <f t="shared" si="0"/>
        <v>0</v>
      </c>
      <c r="L29" s="51">
        <f t="shared" si="1"/>
        <v>0</v>
      </c>
      <c r="M29" s="51">
        <f t="shared" si="2"/>
        <v>0</v>
      </c>
      <c r="N29" s="51">
        <f t="shared" si="3"/>
        <v>0</v>
      </c>
      <c r="O29" s="51">
        <f t="shared" si="4"/>
        <v>0</v>
      </c>
      <c r="P29" s="51">
        <f t="shared" si="5"/>
        <v>0</v>
      </c>
    </row>
    <row r="30" spans="1:19" ht="24">
      <c r="A30" s="53">
        <v>0</v>
      </c>
      <c r="B30" s="57">
        <v>0</v>
      </c>
      <c r="C30" s="82" t="s">
        <v>82</v>
      </c>
      <c r="D30" s="45" t="s">
        <v>34</v>
      </c>
      <c r="E30" s="45">
        <f>E29*8.5</f>
        <v>786.25</v>
      </c>
      <c r="F30" s="46"/>
      <c r="G30" s="47"/>
      <c r="H30" s="51">
        <f t="shared" ref="H30:H41" si="7">ROUND(F30*G30,2)</f>
        <v>0</v>
      </c>
      <c r="I30" s="48"/>
      <c r="J30" s="48"/>
      <c r="K30" s="52">
        <f t="shared" si="0"/>
        <v>0</v>
      </c>
      <c r="L30" s="51">
        <f t="shared" si="1"/>
        <v>0</v>
      </c>
      <c r="M30" s="51">
        <f t="shared" si="2"/>
        <v>0</v>
      </c>
      <c r="N30" s="51">
        <f t="shared" si="3"/>
        <v>0</v>
      </c>
      <c r="O30" s="51">
        <f t="shared" si="4"/>
        <v>0</v>
      </c>
      <c r="P30" s="51">
        <f t="shared" si="5"/>
        <v>0</v>
      </c>
    </row>
    <row r="31" spans="1:19">
      <c r="A31" s="53" t="s">
        <v>17</v>
      </c>
      <c r="B31" s="59"/>
      <c r="C31" s="82" t="s">
        <v>46</v>
      </c>
      <c r="D31" s="45" t="s">
        <v>37</v>
      </c>
      <c r="E31" s="45">
        <v>1</v>
      </c>
      <c r="F31" s="46"/>
      <c r="G31" s="47"/>
      <c r="H31" s="51">
        <f t="shared" si="7"/>
        <v>0</v>
      </c>
      <c r="I31" s="48"/>
      <c r="J31" s="48"/>
      <c r="K31" s="52">
        <f t="shared" si="0"/>
        <v>0</v>
      </c>
      <c r="L31" s="51">
        <f t="shared" si="1"/>
        <v>0</v>
      </c>
      <c r="M31" s="51">
        <f t="shared" si="2"/>
        <v>0</v>
      </c>
      <c r="N31" s="51">
        <f t="shared" si="3"/>
        <v>0</v>
      </c>
      <c r="O31" s="51">
        <f t="shared" si="4"/>
        <v>0</v>
      </c>
      <c r="P31" s="51">
        <f t="shared" si="5"/>
        <v>0</v>
      </c>
    </row>
    <row r="32" spans="1:19" ht="24">
      <c r="A32" s="53">
        <f>A29+1</f>
        <v>6</v>
      </c>
      <c r="B32" s="57" t="s">
        <v>25</v>
      </c>
      <c r="C32" s="81" t="s">
        <v>74</v>
      </c>
      <c r="D32" s="45" t="s">
        <v>40</v>
      </c>
      <c r="E32" s="45">
        <v>182.9</v>
      </c>
      <c r="F32" s="46"/>
      <c r="G32" s="47"/>
      <c r="H32" s="51">
        <f t="shared" si="7"/>
        <v>0</v>
      </c>
      <c r="I32" s="48"/>
      <c r="J32" s="48"/>
      <c r="K32" s="52">
        <f t="shared" si="0"/>
        <v>0</v>
      </c>
      <c r="L32" s="51">
        <f t="shared" si="1"/>
        <v>0</v>
      </c>
      <c r="M32" s="51">
        <f t="shared" si="2"/>
        <v>0</v>
      </c>
      <c r="N32" s="51">
        <f t="shared" si="3"/>
        <v>0</v>
      </c>
      <c r="O32" s="51">
        <f t="shared" si="4"/>
        <v>0</v>
      </c>
      <c r="P32" s="51">
        <f t="shared" si="5"/>
        <v>0</v>
      </c>
    </row>
    <row r="33" spans="1:16">
      <c r="A33" s="53">
        <v>0</v>
      </c>
      <c r="B33" s="57"/>
      <c r="C33" s="82" t="s">
        <v>47</v>
      </c>
      <c r="D33" s="45" t="s">
        <v>33</v>
      </c>
      <c r="E33" s="45">
        <f>E32*1.1</f>
        <v>201.19</v>
      </c>
      <c r="F33" s="46"/>
      <c r="G33" s="47"/>
      <c r="H33" s="51">
        <f t="shared" si="7"/>
        <v>0</v>
      </c>
      <c r="I33" s="48"/>
      <c r="J33" s="48"/>
      <c r="K33" s="52">
        <f t="shared" si="0"/>
        <v>0</v>
      </c>
      <c r="L33" s="51">
        <f t="shared" si="1"/>
        <v>0</v>
      </c>
      <c r="M33" s="51">
        <f t="shared" si="2"/>
        <v>0</v>
      </c>
      <c r="N33" s="51">
        <f t="shared" si="3"/>
        <v>0</v>
      </c>
      <c r="O33" s="51">
        <f t="shared" si="4"/>
        <v>0</v>
      </c>
      <c r="P33" s="51">
        <f t="shared" si="5"/>
        <v>0</v>
      </c>
    </row>
    <row r="34" spans="1:16">
      <c r="A34" s="53">
        <v>0</v>
      </c>
      <c r="B34" s="57"/>
      <c r="C34" s="82" t="s">
        <v>46</v>
      </c>
      <c r="D34" s="45" t="s">
        <v>40</v>
      </c>
      <c r="E34" s="45">
        <f>E32</f>
        <v>182.9</v>
      </c>
      <c r="F34" s="46"/>
      <c r="G34" s="47"/>
      <c r="H34" s="51">
        <f t="shared" si="7"/>
        <v>0</v>
      </c>
      <c r="I34" s="48"/>
      <c r="J34" s="48"/>
      <c r="K34" s="52">
        <f t="shared" si="0"/>
        <v>0</v>
      </c>
      <c r="L34" s="51">
        <f t="shared" si="1"/>
        <v>0</v>
      </c>
      <c r="M34" s="51">
        <f t="shared" si="2"/>
        <v>0</v>
      </c>
      <c r="N34" s="51">
        <f t="shared" si="3"/>
        <v>0</v>
      </c>
      <c r="O34" s="51">
        <f t="shared" si="4"/>
        <v>0</v>
      </c>
      <c r="P34" s="51">
        <f t="shared" si="5"/>
        <v>0</v>
      </c>
    </row>
    <row r="35" spans="1:16" ht="24">
      <c r="A35" s="44">
        <f>A32+1</f>
        <v>7</v>
      </c>
      <c r="B35" s="57" t="s">
        <v>25</v>
      </c>
      <c r="C35" s="79" t="s">
        <v>50</v>
      </c>
      <c r="D35" s="45" t="s">
        <v>33</v>
      </c>
      <c r="E35" s="45">
        <v>101.75</v>
      </c>
      <c r="F35" s="46"/>
      <c r="G35" s="47"/>
      <c r="H35" s="51">
        <f t="shared" si="7"/>
        <v>0</v>
      </c>
      <c r="I35" s="48"/>
      <c r="J35" s="48"/>
      <c r="K35" s="52">
        <f t="shared" si="0"/>
        <v>0</v>
      </c>
      <c r="L35" s="51">
        <f t="shared" si="1"/>
        <v>0</v>
      </c>
      <c r="M35" s="51">
        <f t="shared" si="2"/>
        <v>0</v>
      </c>
      <c r="N35" s="51">
        <f t="shared" si="3"/>
        <v>0</v>
      </c>
      <c r="O35" s="51">
        <f t="shared" si="4"/>
        <v>0</v>
      </c>
      <c r="P35" s="51">
        <f t="shared" si="5"/>
        <v>0</v>
      </c>
    </row>
    <row r="36" spans="1:16">
      <c r="A36" s="53" t="s">
        <v>17</v>
      </c>
      <c r="B36" s="57" t="s">
        <v>17</v>
      </c>
      <c r="C36" s="82" t="s">
        <v>66</v>
      </c>
      <c r="D36" s="45" t="s">
        <v>33</v>
      </c>
      <c r="E36" s="45">
        <f>E35*1.1</f>
        <v>111.93</v>
      </c>
      <c r="F36" s="46"/>
      <c r="G36" s="47"/>
      <c r="H36" s="51">
        <f t="shared" si="7"/>
        <v>0</v>
      </c>
      <c r="I36" s="55"/>
      <c r="J36" s="48"/>
      <c r="K36" s="52">
        <f t="shared" si="0"/>
        <v>0</v>
      </c>
      <c r="L36" s="51">
        <f t="shared" si="1"/>
        <v>0</v>
      </c>
      <c r="M36" s="51">
        <f t="shared" si="2"/>
        <v>0</v>
      </c>
      <c r="N36" s="51">
        <f t="shared" si="3"/>
        <v>0</v>
      </c>
      <c r="O36" s="51">
        <f t="shared" si="4"/>
        <v>0</v>
      </c>
      <c r="P36" s="51">
        <f t="shared" si="5"/>
        <v>0</v>
      </c>
    </row>
    <row r="37" spans="1:16" ht="24">
      <c r="A37" s="53" t="s">
        <v>17</v>
      </c>
      <c r="B37" s="57" t="s">
        <v>17</v>
      </c>
      <c r="C37" s="82" t="s">
        <v>48</v>
      </c>
      <c r="D37" s="45" t="s">
        <v>37</v>
      </c>
      <c r="E37" s="45">
        <v>1</v>
      </c>
      <c r="F37" s="46"/>
      <c r="G37" s="47"/>
      <c r="H37" s="51">
        <f t="shared" si="7"/>
        <v>0</v>
      </c>
      <c r="I37" s="48"/>
      <c r="J37" s="48"/>
      <c r="K37" s="52">
        <f t="shared" si="0"/>
        <v>0</v>
      </c>
      <c r="L37" s="51">
        <f t="shared" si="1"/>
        <v>0</v>
      </c>
      <c r="M37" s="51">
        <f t="shared" si="2"/>
        <v>0</v>
      </c>
      <c r="N37" s="51">
        <f t="shared" si="3"/>
        <v>0</v>
      </c>
      <c r="O37" s="51">
        <f t="shared" si="4"/>
        <v>0</v>
      </c>
      <c r="P37" s="51">
        <f t="shared" si="5"/>
        <v>0</v>
      </c>
    </row>
    <row r="38" spans="1:16">
      <c r="A38" s="53">
        <f>A35+1</f>
        <v>8</v>
      </c>
      <c r="B38" s="57" t="s">
        <v>25</v>
      </c>
      <c r="C38" s="79" t="s">
        <v>76</v>
      </c>
      <c r="D38" s="45" t="s">
        <v>37</v>
      </c>
      <c r="E38" s="45">
        <v>1</v>
      </c>
      <c r="F38" s="46"/>
      <c r="G38" s="47"/>
      <c r="H38" s="51">
        <f t="shared" si="7"/>
        <v>0</v>
      </c>
      <c r="I38" s="48"/>
      <c r="J38" s="48"/>
      <c r="K38" s="52">
        <f t="shared" si="0"/>
        <v>0</v>
      </c>
      <c r="L38" s="51">
        <f t="shared" si="1"/>
        <v>0</v>
      </c>
      <c r="M38" s="51">
        <f t="shared" si="2"/>
        <v>0</v>
      </c>
      <c r="N38" s="51">
        <f t="shared" si="3"/>
        <v>0</v>
      </c>
      <c r="O38" s="51">
        <f t="shared" si="4"/>
        <v>0</v>
      </c>
      <c r="P38" s="51">
        <f t="shared" si="5"/>
        <v>0</v>
      </c>
    </row>
    <row r="39" spans="1:16">
      <c r="A39" s="53"/>
      <c r="B39" s="57"/>
      <c r="C39" s="79"/>
      <c r="D39" s="45"/>
      <c r="E39" s="45"/>
      <c r="F39" s="46"/>
      <c r="G39" s="47"/>
      <c r="H39" s="51"/>
      <c r="I39" s="48"/>
      <c r="J39" s="48"/>
      <c r="K39" s="52">
        <f t="shared" si="0"/>
        <v>0</v>
      </c>
      <c r="L39" s="51"/>
      <c r="M39" s="51"/>
      <c r="N39" s="51"/>
      <c r="O39" s="51"/>
      <c r="P39" s="51"/>
    </row>
    <row r="40" spans="1:16">
      <c r="A40" s="53"/>
      <c r="B40" s="57"/>
      <c r="C40" s="64" t="s">
        <v>73</v>
      </c>
      <c r="D40" s="45"/>
      <c r="E40" s="45"/>
      <c r="F40" s="46"/>
      <c r="G40" s="47"/>
      <c r="H40" s="51"/>
      <c r="I40" s="48"/>
      <c r="J40" s="48"/>
      <c r="K40" s="52">
        <f t="shared" si="0"/>
        <v>0</v>
      </c>
      <c r="L40" s="51">
        <f t="shared" si="1"/>
        <v>0</v>
      </c>
      <c r="M40" s="51">
        <f t="shared" si="2"/>
        <v>0</v>
      </c>
      <c r="N40" s="51">
        <f t="shared" si="3"/>
        <v>0</v>
      </c>
      <c r="O40" s="51">
        <f t="shared" si="4"/>
        <v>0</v>
      </c>
      <c r="P40" s="51">
        <f t="shared" si="5"/>
        <v>0</v>
      </c>
    </row>
    <row r="41" spans="1:16" ht="24">
      <c r="A41" s="53">
        <f>A38+1</f>
        <v>9</v>
      </c>
      <c r="B41" s="57" t="s">
        <v>25</v>
      </c>
      <c r="C41" s="79" t="s">
        <v>55</v>
      </c>
      <c r="D41" s="45" t="s">
        <v>33</v>
      </c>
      <c r="E41" s="45">
        <v>808</v>
      </c>
      <c r="F41" s="46"/>
      <c r="G41" s="47"/>
      <c r="H41" s="51">
        <f t="shared" si="7"/>
        <v>0</v>
      </c>
      <c r="I41" s="48"/>
      <c r="J41" s="48"/>
      <c r="K41" s="52">
        <f t="shared" si="0"/>
        <v>0</v>
      </c>
      <c r="L41" s="51">
        <f t="shared" si="1"/>
        <v>0</v>
      </c>
      <c r="M41" s="51">
        <f t="shared" si="2"/>
        <v>0</v>
      </c>
      <c r="N41" s="51">
        <f t="shared" si="3"/>
        <v>0</v>
      </c>
      <c r="O41" s="51">
        <f t="shared" si="4"/>
        <v>0</v>
      </c>
      <c r="P41" s="51">
        <f t="shared" si="5"/>
        <v>0</v>
      </c>
    </row>
    <row r="42" spans="1:16">
      <c r="A42" s="53"/>
      <c r="B42" s="57"/>
      <c r="C42" s="82" t="s">
        <v>77</v>
      </c>
      <c r="D42" s="45" t="s">
        <v>33</v>
      </c>
      <c r="E42" s="45">
        <v>75</v>
      </c>
      <c r="F42" s="46"/>
      <c r="G42" s="47"/>
      <c r="H42" s="51"/>
      <c r="I42" s="48"/>
      <c r="J42" s="48"/>
      <c r="K42" s="52">
        <f t="shared" si="0"/>
        <v>0</v>
      </c>
      <c r="L42" s="51">
        <f t="shared" si="1"/>
        <v>0</v>
      </c>
      <c r="M42" s="51">
        <f t="shared" si="2"/>
        <v>0</v>
      </c>
      <c r="N42" s="51">
        <f t="shared" si="3"/>
        <v>0</v>
      </c>
      <c r="O42" s="51">
        <f t="shared" si="4"/>
        <v>0</v>
      </c>
      <c r="P42" s="51">
        <f t="shared" si="5"/>
        <v>0</v>
      </c>
    </row>
    <row r="43" spans="1:16">
      <c r="A43" s="53"/>
      <c r="B43" s="57"/>
      <c r="C43" s="82" t="s">
        <v>56</v>
      </c>
      <c r="D43" s="45" t="s">
        <v>33</v>
      </c>
      <c r="E43" s="45">
        <v>105</v>
      </c>
      <c r="F43" s="46"/>
      <c r="G43" s="47"/>
      <c r="H43" s="51"/>
      <c r="I43" s="48"/>
      <c r="J43" s="48"/>
      <c r="K43" s="52">
        <f t="shared" si="0"/>
        <v>0</v>
      </c>
      <c r="L43" s="51"/>
      <c r="M43" s="51">
        <f t="shared" si="2"/>
        <v>0</v>
      </c>
      <c r="N43" s="51">
        <f t="shared" si="3"/>
        <v>0</v>
      </c>
      <c r="O43" s="51"/>
      <c r="P43" s="51">
        <f t="shared" si="5"/>
        <v>0</v>
      </c>
    </row>
    <row r="44" spans="1:16" ht="36">
      <c r="A44" s="53">
        <f>A41+1</f>
        <v>10</v>
      </c>
      <c r="B44" s="57" t="s">
        <v>25</v>
      </c>
      <c r="C44" s="81" t="s">
        <v>67</v>
      </c>
      <c r="D44" s="45" t="s">
        <v>40</v>
      </c>
      <c r="E44" s="45">
        <v>130</v>
      </c>
      <c r="F44" s="46"/>
      <c r="G44" s="47"/>
      <c r="H44" s="58">
        <f t="shared" ref="H44:H49" si="8">ROUND(F44*G44,2)</f>
        <v>0</v>
      </c>
      <c r="I44" s="48"/>
      <c r="J44" s="48"/>
      <c r="K44" s="52">
        <f t="shared" si="0"/>
        <v>0</v>
      </c>
      <c r="L44" s="51">
        <f t="shared" si="1"/>
        <v>0</v>
      </c>
      <c r="M44" s="51">
        <f t="shared" si="2"/>
        <v>0</v>
      </c>
      <c r="N44" s="51">
        <f t="shared" si="3"/>
        <v>0</v>
      </c>
      <c r="O44" s="51">
        <f t="shared" si="4"/>
        <v>0</v>
      </c>
      <c r="P44" s="51">
        <f t="shared" si="5"/>
        <v>0</v>
      </c>
    </row>
    <row r="45" spans="1:16" ht="24">
      <c r="A45" s="53"/>
      <c r="B45" s="57"/>
      <c r="C45" s="82" t="s">
        <v>82</v>
      </c>
      <c r="D45" s="45" t="s">
        <v>34</v>
      </c>
      <c r="E45" s="45">
        <f>E44*0.35*8.5</f>
        <v>386.75</v>
      </c>
      <c r="F45" s="46"/>
      <c r="G45" s="47"/>
      <c r="H45" s="51">
        <f t="shared" si="8"/>
        <v>0</v>
      </c>
      <c r="I45" s="48"/>
      <c r="J45" s="48"/>
      <c r="K45" s="52">
        <f t="shared" si="0"/>
        <v>0</v>
      </c>
      <c r="L45" s="51"/>
      <c r="M45" s="51"/>
      <c r="N45" s="51">
        <f t="shared" si="3"/>
        <v>0</v>
      </c>
      <c r="O45" s="51"/>
      <c r="P45" s="51">
        <f t="shared" si="5"/>
        <v>0</v>
      </c>
    </row>
    <row r="46" spans="1:16">
      <c r="A46" s="44">
        <f>A44+1</f>
        <v>11</v>
      </c>
      <c r="B46" s="57" t="s">
        <v>25</v>
      </c>
      <c r="C46" s="81" t="s">
        <v>51</v>
      </c>
      <c r="D46" s="45" t="s">
        <v>40</v>
      </c>
      <c r="E46" s="45">
        <v>270</v>
      </c>
      <c r="F46" s="46"/>
      <c r="G46" s="47"/>
      <c r="H46" s="58">
        <f t="shared" si="8"/>
        <v>0</v>
      </c>
      <c r="I46" s="48"/>
      <c r="J46" s="48"/>
      <c r="K46" s="52">
        <f t="shared" si="0"/>
        <v>0</v>
      </c>
      <c r="L46" s="51">
        <f t="shared" si="1"/>
        <v>0</v>
      </c>
      <c r="M46" s="51">
        <f t="shared" si="2"/>
        <v>0</v>
      </c>
      <c r="N46" s="51">
        <f t="shared" si="3"/>
        <v>0</v>
      </c>
      <c r="O46" s="51">
        <f t="shared" si="4"/>
        <v>0</v>
      </c>
      <c r="P46" s="51">
        <f t="shared" si="5"/>
        <v>0</v>
      </c>
    </row>
    <row r="47" spans="1:16" ht="12.75" customHeight="1">
      <c r="A47" s="44"/>
      <c r="B47" s="57"/>
      <c r="C47" s="82" t="s">
        <v>52</v>
      </c>
      <c r="D47" s="45" t="s">
        <v>40</v>
      </c>
      <c r="E47" s="45">
        <f>E46*1.1</f>
        <v>297</v>
      </c>
      <c r="F47" s="46"/>
      <c r="G47" s="47"/>
      <c r="H47" s="58">
        <f t="shared" si="8"/>
        <v>0</v>
      </c>
      <c r="I47" s="48"/>
      <c r="J47" s="48"/>
      <c r="K47" s="52">
        <f t="shared" si="0"/>
        <v>0</v>
      </c>
      <c r="L47" s="51">
        <f t="shared" si="1"/>
        <v>0</v>
      </c>
      <c r="M47" s="51">
        <f t="shared" si="2"/>
        <v>0</v>
      </c>
      <c r="N47" s="51">
        <f t="shared" si="3"/>
        <v>0</v>
      </c>
      <c r="O47" s="51">
        <f t="shared" si="4"/>
        <v>0</v>
      </c>
      <c r="P47" s="51">
        <f t="shared" si="5"/>
        <v>0</v>
      </c>
    </row>
    <row r="48" spans="1:16" ht="24">
      <c r="A48" s="53" t="s">
        <v>17</v>
      </c>
      <c r="B48" s="57" t="s">
        <v>17</v>
      </c>
      <c r="C48" s="82" t="s">
        <v>83</v>
      </c>
      <c r="D48" s="45" t="s">
        <v>35</v>
      </c>
      <c r="E48" s="45">
        <v>10</v>
      </c>
      <c r="F48" s="46"/>
      <c r="G48" s="47"/>
      <c r="H48" s="58">
        <f t="shared" si="8"/>
        <v>0</v>
      </c>
      <c r="I48" s="55"/>
      <c r="J48" s="48"/>
      <c r="K48" s="52">
        <f t="shared" si="0"/>
        <v>0</v>
      </c>
      <c r="L48" s="51">
        <f t="shared" si="1"/>
        <v>0</v>
      </c>
      <c r="M48" s="51">
        <f t="shared" si="2"/>
        <v>0</v>
      </c>
      <c r="N48" s="51">
        <f t="shared" si="3"/>
        <v>0</v>
      </c>
      <c r="O48" s="51">
        <f t="shared" si="4"/>
        <v>0</v>
      </c>
      <c r="P48" s="51">
        <f t="shared" si="5"/>
        <v>0</v>
      </c>
    </row>
    <row r="49" spans="1:16">
      <c r="A49" s="53" t="s">
        <v>17</v>
      </c>
      <c r="B49" s="57" t="s">
        <v>17</v>
      </c>
      <c r="C49" s="82" t="s">
        <v>53</v>
      </c>
      <c r="D49" s="45" t="s">
        <v>35</v>
      </c>
      <c r="E49" s="45">
        <v>810</v>
      </c>
      <c r="F49" s="46"/>
      <c r="G49" s="47"/>
      <c r="H49" s="58">
        <f t="shared" si="8"/>
        <v>0</v>
      </c>
      <c r="I49" s="48"/>
      <c r="J49" s="48"/>
      <c r="K49" s="52">
        <f t="shared" si="0"/>
        <v>0</v>
      </c>
      <c r="L49" s="51">
        <f t="shared" si="1"/>
        <v>0</v>
      </c>
      <c r="M49" s="51">
        <f t="shared" si="2"/>
        <v>0</v>
      </c>
      <c r="N49" s="51">
        <f t="shared" si="3"/>
        <v>0</v>
      </c>
      <c r="O49" s="51">
        <f t="shared" si="4"/>
        <v>0</v>
      </c>
      <c r="P49" s="51">
        <f t="shared" si="5"/>
        <v>0</v>
      </c>
    </row>
    <row r="50" spans="1:16">
      <c r="A50" s="44">
        <f>A46+1</f>
        <v>12</v>
      </c>
      <c r="B50" s="57" t="s">
        <v>25</v>
      </c>
      <c r="C50" s="84" t="s">
        <v>68</v>
      </c>
      <c r="D50" s="83" t="s">
        <v>35</v>
      </c>
      <c r="E50" s="83">
        <v>76</v>
      </c>
      <c r="F50" s="85"/>
      <c r="G50" s="86"/>
      <c r="H50" s="87">
        <f t="shared" ref="H50:H60" si="9">ROUND(F50*G50,2)</f>
        <v>0</v>
      </c>
      <c r="I50" s="55"/>
      <c r="J50" s="55"/>
      <c r="K50" s="52">
        <f t="shared" si="0"/>
        <v>0</v>
      </c>
      <c r="L50" s="51">
        <f t="shared" si="1"/>
        <v>0</v>
      </c>
      <c r="M50" s="51">
        <f t="shared" si="2"/>
        <v>0</v>
      </c>
      <c r="N50" s="51">
        <f t="shared" si="3"/>
        <v>0</v>
      </c>
      <c r="O50" s="51">
        <f t="shared" si="4"/>
        <v>0</v>
      </c>
      <c r="P50" s="51">
        <f t="shared" si="5"/>
        <v>0</v>
      </c>
    </row>
    <row r="51" spans="1:16">
      <c r="A51" s="44">
        <f>A50+1</f>
        <v>13</v>
      </c>
      <c r="B51" s="57" t="s">
        <v>25</v>
      </c>
      <c r="C51" s="84" t="s">
        <v>69</v>
      </c>
      <c r="D51" s="83" t="s">
        <v>35</v>
      </c>
      <c r="E51" s="83">
        <v>45</v>
      </c>
      <c r="F51" s="85"/>
      <c r="G51" s="86"/>
      <c r="H51" s="87">
        <f t="shared" si="9"/>
        <v>0</v>
      </c>
      <c r="I51" s="55"/>
      <c r="J51" s="55"/>
      <c r="K51" s="52">
        <f t="shared" si="0"/>
        <v>0</v>
      </c>
      <c r="L51" s="51">
        <f t="shared" si="1"/>
        <v>0</v>
      </c>
      <c r="M51" s="51">
        <f t="shared" si="2"/>
        <v>0</v>
      </c>
      <c r="N51" s="51">
        <f t="shared" si="3"/>
        <v>0</v>
      </c>
      <c r="O51" s="51">
        <f t="shared" si="4"/>
        <v>0</v>
      </c>
      <c r="P51" s="51">
        <f t="shared" si="5"/>
        <v>0</v>
      </c>
    </row>
    <row r="52" spans="1:16" ht="24">
      <c r="A52" s="44">
        <f>A51+1</f>
        <v>14</v>
      </c>
      <c r="B52" s="57" t="s">
        <v>25</v>
      </c>
      <c r="C52" s="84" t="s">
        <v>70</v>
      </c>
      <c r="D52" s="83" t="s">
        <v>40</v>
      </c>
      <c r="E52" s="83">
        <v>262.08</v>
      </c>
      <c r="F52" s="85"/>
      <c r="G52" s="86"/>
      <c r="H52" s="87">
        <f t="shared" si="9"/>
        <v>0</v>
      </c>
      <c r="I52" s="55"/>
      <c r="J52" s="55"/>
      <c r="K52" s="52">
        <f t="shared" si="0"/>
        <v>0</v>
      </c>
      <c r="L52" s="51">
        <f t="shared" si="1"/>
        <v>0</v>
      </c>
      <c r="M52" s="51">
        <f t="shared" si="2"/>
        <v>0</v>
      </c>
      <c r="N52" s="51">
        <f t="shared" si="3"/>
        <v>0</v>
      </c>
      <c r="O52" s="51">
        <f t="shared" si="4"/>
        <v>0</v>
      </c>
      <c r="P52" s="51">
        <f t="shared" si="5"/>
        <v>0</v>
      </c>
    </row>
    <row r="53" spans="1:16">
      <c r="A53" s="44"/>
      <c r="B53" s="57"/>
      <c r="C53" s="84"/>
      <c r="D53" s="83"/>
      <c r="E53" s="83"/>
      <c r="F53" s="85"/>
      <c r="G53" s="86"/>
      <c r="H53" s="87"/>
      <c r="I53" s="55"/>
      <c r="J53" s="55"/>
      <c r="K53" s="52">
        <f t="shared" si="0"/>
        <v>0</v>
      </c>
      <c r="L53" s="51"/>
      <c r="M53" s="51"/>
      <c r="N53" s="51"/>
      <c r="O53" s="51"/>
      <c r="P53" s="51"/>
    </row>
    <row r="54" spans="1:16">
      <c r="A54" s="44"/>
      <c r="B54" s="57"/>
      <c r="C54" s="64" t="s">
        <v>58</v>
      </c>
      <c r="D54" s="45"/>
      <c r="E54" s="45"/>
      <c r="F54" s="46"/>
      <c r="G54" s="47"/>
      <c r="H54" s="58"/>
      <c r="I54" s="48"/>
      <c r="J54" s="48"/>
      <c r="K54" s="52">
        <f t="shared" si="0"/>
        <v>0</v>
      </c>
      <c r="L54" s="51">
        <f t="shared" si="1"/>
        <v>0</v>
      </c>
      <c r="M54" s="51">
        <f t="shared" si="2"/>
        <v>0</v>
      </c>
      <c r="N54" s="51">
        <f t="shared" si="3"/>
        <v>0</v>
      </c>
      <c r="O54" s="51">
        <f t="shared" si="4"/>
        <v>0</v>
      </c>
      <c r="P54" s="51">
        <f t="shared" si="5"/>
        <v>0</v>
      </c>
    </row>
    <row r="55" spans="1:16" ht="12.75" customHeight="1">
      <c r="A55" s="44">
        <f>A52+1</f>
        <v>15</v>
      </c>
      <c r="B55" s="57" t="s">
        <v>25</v>
      </c>
      <c r="C55" s="79" t="s">
        <v>59</v>
      </c>
      <c r="D55" s="45" t="s">
        <v>33</v>
      </c>
      <c r="E55" s="45">
        <v>808</v>
      </c>
      <c r="F55" s="46"/>
      <c r="G55" s="47"/>
      <c r="H55" s="51">
        <f>ROUND(F55*G55,2)</f>
        <v>0</v>
      </c>
      <c r="I55" s="48"/>
      <c r="J55" s="48"/>
      <c r="K55" s="52">
        <f t="shared" si="0"/>
        <v>0</v>
      </c>
      <c r="L55" s="51">
        <f t="shared" si="1"/>
        <v>0</v>
      </c>
      <c r="M55" s="51">
        <f t="shared" si="2"/>
        <v>0</v>
      </c>
      <c r="N55" s="51">
        <f t="shared" si="3"/>
        <v>0</v>
      </c>
      <c r="O55" s="51">
        <f t="shared" si="4"/>
        <v>0</v>
      </c>
      <c r="P55" s="51">
        <f t="shared" si="5"/>
        <v>0</v>
      </c>
    </row>
    <row r="56" spans="1:16" ht="13.5" customHeight="1">
      <c r="A56" s="53" t="s">
        <v>17</v>
      </c>
      <c r="B56" s="57" t="s">
        <v>17</v>
      </c>
      <c r="C56" s="82" t="s">
        <v>54</v>
      </c>
      <c r="D56" s="45" t="s">
        <v>33</v>
      </c>
      <c r="E56" s="45">
        <v>808</v>
      </c>
      <c r="F56" s="46"/>
      <c r="G56" s="47"/>
      <c r="H56" s="51"/>
      <c r="I56" s="48"/>
      <c r="J56" s="48"/>
      <c r="K56" s="52">
        <f t="shared" si="0"/>
        <v>0</v>
      </c>
      <c r="L56" s="51">
        <f t="shared" si="1"/>
        <v>0</v>
      </c>
      <c r="M56" s="51">
        <f t="shared" si="2"/>
        <v>0</v>
      </c>
      <c r="N56" s="51">
        <f t="shared" si="3"/>
        <v>0</v>
      </c>
      <c r="O56" s="51">
        <f t="shared" si="4"/>
        <v>0</v>
      </c>
      <c r="P56" s="51">
        <f t="shared" si="5"/>
        <v>0</v>
      </c>
    </row>
    <row r="57" spans="1:16" ht="13.5" customHeight="1">
      <c r="A57" s="53"/>
      <c r="B57" s="57"/>
      <c r="C57" s="82" t="s">
        <v>56</v>
      </c>
      <c r="D57" s="45" t="s">
        <v>33</v>
      </c>
      <c r="E57" s="45">
        <v>808</v>
      </c>
      <c r="F57" s="46"/>
      <c r="G57" s="47"/>
      <c r="H57" s="51"/>
      <c r="I57" s="48"/>
      <c r="J57" s="48"/>
      <c r="K57" s="52">
        <f t="shared" si="0"/>
        <v>0</v>
      </c>
      <c r="L57" s="51">
        <f t="shared" si="1"/>
        <v>0</v>
      </c>
      <c r="M57" s="51">
        <f t="shared" si="2"/>
        <v>0</v>
      </c>
      <c r="N57" s="51">
        <f t="shared" si="3"/>
        <v>0</v>
      </c>
      <c r="O57" s="51">
        <f t="shared" si="4"/>
        <v>0</v>
      </c>
      <c r="P57" s="51">
        <f t="shared" si="5"/>
        <v>0</v>
      </c>
    </row>
    <row r="58" spans="1:16" ht="13.5" customHeight="1">
      <c r="A58" s="44">
        <f>A55+1</f>
        <v>16</v>
      </c>
      <c r="B58" s="57" t="s">
        <v>25</v>
      </c>
      <c r="C58" s="81" t="s">
        <v>57</v>
      </c>
      <c r="D58" s="45" t="s">
        <v>33</v>
      </c>
      <c r="E58" s="45">
        <v>646</v>
      </c>
      <c r="F58" s="46"/>
      <c r="G58" s="47"/>
      <c r="H58" s="58">
        <f t="shared" si="9"/>
        <v>0</v>
      </c>
      <c r="I58" s="48"/>
      <c r="J58" s="48"/>
      <c r="K58" s="52">
        <f t="shared" si="0"/>
        <v>0</v>
      </c>
      <c r="L58" s="51">
        <f t="shared" si="1"/>
        <v>0</v>
      </c>
      <c r="M58" s="51">
        <f t="shared" si="2"/>
        <v>0</v>
      </c>
      <c r="N58" s="51">
        <f t="shared" si="3"/>
        <v>0</v>
      </c>
      <c r="O58" s="51">
        <f t="shared" si="4"/>
        <v>0</v>
      </c>
      <c r="P58" s="51">
        <f t="shared" si="5"/>
        <v>0</v>
      </c>
    </row>
    <row r="59" spans="1:16" ht="24">
      <c r="A59" s="53" t="s">
        <v>17</v>
      </c>
      <c r="B59" s="57" t="s">
        <v>17</v>
      </c>
      <c r="C59" s="82" t="s">
        <v>84</v>
      </c>
      <c r="D59" s="45" t="s">
        <v>34</v>
      </c>
      <c r="E59" s="45">
        <f>E58*0.25</f>
        <v>161.5</v>
      </c>
      <c r="F59" s="46"/>
      <c r="G59" s="47"/>
      <c r="H59" s="58">
        <f t="shared" si="9"/>
        <v>0</v>
      </c>
      <c r="I59" s="48"/>
      <c r="J59" s="48"/>
      <c r="K59" s="52">
        <f t="shared" si="0"/>
        <v>0</v>
      </c>
      <c r="L59" s="51">
        <f t="shared" si="1"/>
        <v>0</v>
      </c>
      <c r="M59" s="51">
        <f t="shared" si="2"/>
        <v>0</v>
      </c>
      <c r="N59" s="51">
        <f t="shared" si="3"/>
        <v>0</v>
      </c>
      <c r="O59" s="51">
        <f t="shared" si="4"/>
        <v>0</v>
      </c>
      <c r="P59" s="51">
        <f t="shared" si="5"/>
        <v>0</v>
      </c>
    </row>
    <row r="60" spans="1:16" ht="24">
      <c r="A60" s="44">
        <f>A58+1</f>
        <v>17</v>
      </c>
      <c r="B60" s="57" t="s">
        <v>25</v>
      </c>
      <c r="C60" s="81" t="s">
        <v>60</v>
      </c>
      <c r="D60" s="45" t="s">
        <v>35</v>
      </c>
      <c r="E60" s="83">
        <v>50</v>
      </c>
      <c r="F60" s="46"/>
      <c r="G60" s="47"/>
      <c r="H60" s="58">
        <f t="shared" si="9"/>
        <v>0</v>
      </c>
      <c r="I60" s="55"/>
      <c r="J60" s="48"/>
      <c r="K60" s="52">
        <f t="shared" si="0"/>
        <v>0</v>
      </c>
      <c r="L60" s="51">
        <f t="shared" si="1"/>
        <v>0</v>
      </c>
      <c r="M60" s="51">
        <f t="shared" si="2"/>
        <v>0</v>
      </c>
      <c r="N60" s="51">
        <f t="shared" si="3"/>
        <v>0</v>
      </c>
      <c r="O60" s="51">
        <f t="shared" si="4"/>
        <v>0</v>
      </c>
      <c r="P60" s="51">
        <f t="shared" si="5"/>
        <v>0</v>
      </c>
    </row>
    <row r="61" spans="1:16" ht="25.5" customHeight="1">
      <c r="A61" s="44">
        <f>A60+1</f>
        <v>18</v>
      </c>
      <c r="B61" s="57" t="s">
        <v>25</v>
      </c>
      <c r="C61" s="81" t="s">
        <v>61</v>
      </c>
      <c r="D61" s="45" t="s">
        <v>35</v>
      </c>
      <c r="E61" s="45">
        <v>1</v>
      </c>
      <c r="F61" s="46"/>
      <c r="G61" s="47"/>
      <c r="H61" s="58">
        <f t="shared" ref="H61:H66" si="10">ROUND(F61*G61,2)</f>
        <v>0</v>
      </c>
      <c r="I61" s="48"/>
      <c r="J61" s="48"/>
      <c r="K61" s="52">
        <f t="shared" si="0"/>
        <v>0</v>
      </c>
      <c r="L61" s="51">
        <f t="shared" si="1"/>
        <v>0</v>
      </c>
      <c r="M61" s="51">
        <f t="shared" si="2"/>
        <v>0</v>
      </c>
      <c r="N61" s="51">
        <f t="shared" si="3"/>
        <v>0</v>
      </c>
      <c r="O61" s="51">
        <f t="shared" si="4"/>
        <v>0</v>
      </c>
      <c r="P61" s="51">
        <f t="shared" si="5"/>
        <v>0</v>
      </c>
    </row>
    <row r="62" spans="1:16" ht="12.75" customHeight="1">
      <c r="A62" s="44"/>
      <c r="B62" s="57"/>
      <c r="C62" s="81"/>
      <c r="D62" s="45"/>
      <c r="E62" s="45"/>
      <c r="F62" s="46"/>
      <c r="G62" s="47"/>
      <c r="H62" s="58"/>
      <c r="I62" s="48"/>
      <c r="J62" s="48"/>
      <c r="K62" s="52">
        <f t="shared" si="0"/>
        <v>0</v>
      </c>
      <c r="L62" s="51"/>
      <c r="M62" s="51"/>
      <c r="N62" s="51"/>
      <c r="O62" s="51"/>
      <c r="P62" s="51"/>
    </row>
    <row r="63" spans="1:16" ht="13.5" customHeight="1">
      <c r="A63" s="44"/>
      <c r="B63" s="57"/>
      <c r="C63" s="64" t="s">
        <v>62</v>
      </c>
      <c r="D63" s="45"/>
      <c r="E63" s="45">
        <v>0</v>
      </c>
      <c r="F63" s="46"/>
      <c r="G63" s="47"/>
      <c r="H63" s="58">
        <f t="shared" si="10"/>
        <v>0</v>
      </c>
      <c r="I63" s="48"/>
      <c r="J63" s="48"/>
      <c r="K63" s="52">
        <f t="shared" si="0"/>
        <v>0</v>
      </c>
      <c r="L63" s="51">
        <f t="shared" si="1"/>
        <v>0</v>
      </c>
      <c r="M63" s="51">
        <f t="shared" si="2"/>
        <v>0</v>
      </c>
      <c r="N63" s="51">
        <f t="shared" si="3"/>
        <v>0</v>
      </c>
      <c r="O63" s="51">
        <f t="shared" si="4"/>
        <v>0</v>
      </c>
      <c r="P63" s="51">
        <f t="shared" si="5"/>
        <v>0</v>
      </c>
    </row>
    <row r="64" spans="1:16" ht="25.5" customHeight="1">
      <c r="A64" s="44">
        <f>A61+1</f>
        <v>19</v>
      </c>
      <c r="B64" s="57" t="s">
        <v>25</v>
      </c>
      <c r="C64" s="81" t="s">
        <v>78</v>
      </c>
      <c r="D64" s="45" t="s">
        <v>37</v>
      </c>
      <c r="E64" s="45">
        <v>1</v>
      </c>
      <c r="F64" s="46"/>
      <c r="G64" s="47"/>
      <c r="H64" s="58">
        <f t="shared" si="10"/>
        <v>0</v>
      </c>
      <c r="I64" s="48"/>
      <c r="J64" s="48"/>
      <c r="K64" s="52">
        <f t="shared" si="0"/>
        <v>0</v>
      </c>
      <c r="L64" s="51">
        <f t="shared" si="1"/>
        <v>0</v>
      </c>
      <c r="M64" s="51">
        <f t="shared" si="2"/>
        <v>0</v>
      </c>
      <c r="N64" s="51">
        <f t="shared" si="3"/>
        <v>0</v>
      </c>
      <c r="O64" s="51">
        <f t="shared" si="4"/>
        <v>0</v>
      </c>
      <c r="P64" s="51">
        <f t="shared" si="5"/>
        <v>0</v>
      </c>
    </row>
    <row r="65" spans="1:19" ht="13.5" customHeight="1">
      <c r="A65" s="53" t="s">
        <v>17</v>
      </c>
      <c r="B65" s="57" t="s">
        <v>17</v>
      </c>
      <c r="C65" s="81"/>
      <c r="D65" s="45"/>
      <c r="E65" s="45">
        <v>0</v>
      </c>
      <c r="F65" s="46">
        <v>0</v>
      </c>
      <c r="G65" s="47">
        <v>0</v>
      </c>
      <c r="H65" s="58">
        <f t="shared" si="10"/>
        <v>0</v>
      </c>
      <c r="I65" s="48"/>
      <c r="J65" s="48"/>
      <c r="K65" s="52">
        <f>SUM(H65:J65)</f>
        <v>0</v>
      </c>
      <c r="L65" s="51">
        <f t="shared" si="1"/>
        <v>0</v>
      </c>
      <c r="M65" s="51">
        <f t="shared" si="2"/>
        <v>0</v>
      </c>
      <c r="N65" s="51">
        <f t="shared" si="3"/>
        <v>0</v>
      </c>
      <c r="O65" s="51">
        <f t="shared" si="4"/>
        <v>0</v>
      </c>
      <c r="P65" s="51">
        <f t="shared" si="5"/>
        <v>0</v>
      </c>
    </row>
    <row r="66" spans="1:19">
      <c r="A66" s="26"/>
      <c r="B66" s="26"/>
      <c r="C66" s="5"/>
      <c r="D66" s="4"/>
      <c r="E66" s="5"/>
      <c r="F66" s="22"/>
      <c r="G66" s="5"/>
      <c r="H66" s="58">
        <f t="shared" si="10"/>
        <v>0</v>
      </c>
      <c r="I66" s="22"/>
      <c r="J66" s="22"/>
      <c r="K66" s="52">
        <f>SUM(H66:J66)</f>
        <v>0</v>
      </c>
      <c r="L66" s="51">
        <f>ROUND(E66*F66,2)</f>
        <v>0</v>
      </c>
      <c r="M66" s="51">
        <f>ROUND(H66*E66,2)</f>
        <v>0</v>
      </c>
      <c r="N66" s="51">
        <f>ROUND(I66*E66,2)</f>
        <v>0</v>
      </c>
      <c r="O66" s="51">
        <f>ROUND(J66*E66,2)</f>
        <v>0</v>
      </c>
      <c r="P66" s="51">
        <f>SUM(M66:O66)</f>
        <v>0</v>
      </c>
    </row>
    <row r="67" spans="1:19" ht="12.75" customHeight="1">
      <c r="A67" s="92" t="s">
        <v>32</v>
      </c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70">
        <f>SUM(L15:L66)</f>
        <v>0</v>
      </c>
      <c r="M67" s="70">
        <f>SUM(M15:M66)</f>
        <v>0</v>
      </c>
      <c r="N67" s="70">
        <f>SUM(N15:N66)</f>
        <v>0</v>
      </c>
      <c r="O67" s="70">
        <f>SUM(O15:O66)</f>
        <v>0</v>
      </c>
      <c r="P67" s="71">
        <f>SUM(M67:O67)</f>
        <v>0</v>
      </c>
    </row>
    <row r="68" spans="1:19" ht="12.75" customHeight="1">
      <c r="A68" s="107" t="s">
        <v>71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68"/>
      <c r="M68" s="68"/>
      <c r="N68" s="68"/>
      <c r="O68" s="68"/>
      <c r="P68" s="69"/>
    </row>
    <row r="69" spans="1:19" ht="12.75" customHeight="1">
      <c r="A69" s="107" t="s">
        <v>72</v>
      </c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68"/>
      <c r="M69" s="68"/>
      <c r="N69" s="68"/>
      <c r="O69" s="68"/>
      <c r="P69" s="69"/>
    </row>
    <row r="70" spans="1:19" ht="12.75" customHeight="1">
      <c r="A70" s="108" t="s">
        <v>28</v>
      </c>
      <c r="B70" s="109"/>
      <c r="C70" s="109"/>
      <c r="D70" s="109"/>
      <c r="E70" s="109"/>
      <c r="F70" s="109"/>
      <c r="G70" s="109"/>
      <c r="H70" s="109"/>
      <c r="I70" s="109"/>
      <c r="J70" s="109"/>
      <c r="K70" s="110"/>
      <c r="L70" s="68"/>
      <c r="M70" s="68"/>
      <c r="N70" s="68"/>
      <c r="O70" s="68"/>
      <c r="P70" s="69">
        <f>SUM(P67:P69)</f>
        <v>0</v>
      </c>
    </row>
    <row r="71" spans="1:19" ht="12.75" customHeight="1">
      <c r="A71" s="65"/>
      <c r="B71" s="65"/>
      <c r="C71" s="65"/>
      <c r="D71" s="65"/>
      <c r="E71" s="65"/>
      <c r="F71" s="65"/>
      <c r="G71" s="65"/>
      <c r="H71" s="65"/>
      <c r="I71" s="65"/>
      <c r="J71" s="65"/>
      <c r="K71" s="65"/>
      <c r="L71" s="66"/>
      <c r="M71" s="66"/>
      <c r="N71" s="66"/>
      <c r="O71" s="66"/>
      <c r="P71" s="67"/>
    </row>
    <row r="72" spans="1:19">
      <c r="K72" s="31"/>
      <c r="L72" s="31"/>
      <c r="M72" s="31"/>
      <c r="N72" s="31"/>
      <c r="O72" s="31"/>
      <c r="P72" s="31"/>
      <c r="Q72" s="31"/>
      <c r="S72" s="31"/>
    </row>
    <row r="73" spans="1:19">
      <c r="C73" s="32"/>
      <c r="F73" s="33"/>
      <c r="K73" s="31"/>
      <c r="L73" s="31"/>
      <c r="M73" s="31"/>
      <c r="N73" s="31"/>
      <c r="O73" s="31"/>
      <c r="P73" s="31"/>
      <c r="Q73" s="31"/>
      <c r="S73" s="31"/>
    </row>
    <row r="74" spans="1:19" s="23" customFormat="1">
      <c r="A74" s="37" t="s">
        <v>17</v>
      </c>
      <c r="B74" s="41" t="s">
        <v>20</v>
      </c>
      <c r="C74" s="93"/>
      <c r="D74" s="93"/>
      <c r="E74" s="93"/>
      <c r="F74" s="93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14"/>
      <c r="S74" s="31"/>
    </row>
    <row r="75" spans="1:19">
      <c r="A75" s="37" t="s">
        <v>17</v>
      </c>
      <c r="B75" s="41"/>
      <c r="C75" s="100" t="s">
        <v>21</v>
      </c>
      <c r="D75" s="100"/>
      <c r="E75" s="100"/>
      <c r="F75" s="100"/>
      <c r="K75" s="31"/>
      <c r="L75" s="31"/>
      <c r="M75" s="31"/>
      <c r="N75" s="31"/>
      <c r="O75" s="31"/>
      <c r="P75" s="31"/>
      <c r="Q75" s="31"/>
      <c r="S75" s="31"/>
    </row>
    <row r="76" spans="1:19">
      <c r="A76" s="89" t="s">
        <v>23</v>
      </c>
      <c r="B76" s="89"/>
      <c r="C76" s="63"/>
      <c r="D76" s="41"/>
      <c r="E76" s="41"/>
      <c r="F76" s="41"/>
      <c r="K76" s="31"/>
      <c r="L76" s="31"/>
      <c r="M76" s="31"/>
      <c r="N76" s="31"/>
      <c r="O76" s="31"/>
      <c r="P76" s="31"/>
      <c r="Q76" s="31"/>
      <c r="S76" s="31"/>
    </row>
    <row r="77" spans="1:19">
      <c r="A77" s="37"/>
      <c r="B77" s="39"/>
      <c r="C77" s="39"/>
      <c r="D77" s="40"/>
      <c r="E77" s="40"/>
      <c r="F77" s="40"/>
      <c r="K77" s="31"/>
      <c r="L77" s="31"/>
      <c r="M77" s="31"/>
      <c r="N77" s="31"/>
      <c r="O77" s="31"/>
      <c r="P77" s="31"/>
      <c r="Q77" s="31"/>
      <c r="S77" s="31"/>
    </row>
    <row r="78" spans="1:19" ht="16.5">
      <c r="A78" s="37" t="s">
        <v>17</v>
      </c>
      <c r="B78" s="35" t="s">
        <v>17</v>
      </c>
      <c r="C78" s="34"/>
      <c r="D78" s="36"/>
      <c r="E78" s="36"/>
      <c r="F78" s="36"/>
      <c r="K78" s="31"/>
      <c r="L78" s="31"/>
      <c r="M78" s="31"/>
      <c r="N78" s="31"/>
      <c r="O78" s="31"/>
      <c r="P78" s="31"/>
      <c r="Q78" s="31"/>
      <c r="S78" s="31"/>
    </row>
    <row r="79" spans="1:19">
      <c r="A79" s="37" t="s">
        <v>17</v>
      </c>
      <c r="B79" s="41" t="s">
        <v>22</v>
      </c>
      <c r="C79" s="93"/>
      <c r="D79" s="93"/>
      <c r="E79" s="93"/>
      <c r="F79" s="93"/>
      <c r="K79" s="31"/>
      <c r="L79" s="31"/>
      <c r="M79" s="31"/>
      <c r="N79" s="31"/>
      <c r="O79" s="31"/>
      <c r="P79" s="31"/>
      <c r="Q79" s="31"/>
      <c r="S79" s="31"/>
    </row>
    <row r="80" spans="1:19">
      <c r="A80" s="37"/>
      <c r="B80" s="41"/>
      <c r="C80" s="100" t="s">
        <v>21</v>
      </c>
      <c r="D80" s="100"/>
      <c r="E80" s="100"/>
      <c r="F80" s="100"/>
      <c r="K80" s="31"/>
      <c r="L80" s="31"/>
      <c r="M80" s="31"/>
      <c r="N80" s="31"/>
      <c r="O80" s="31"/>
      <c r="P80" s="31"/>
      <c r="Q80" s="31"/>
      <c r="S80" s="31"/>
    </row>
    <row r="81" spans="1:19" ht="15" customHeight="1">
      <c r="A81" s="89" t="s">
        <v>23</v>
      </c>
      <c r="B81" s="89"/>
      <c r="C81" s="63"/>
      <c r="D81" s="41"/>
      <c r="E81" s="41"/>
      <c r="F81" s="41"/>
      <c r="K81" s="31"/>
      <c r="L81" s="31"/>
      <c r="M81" s="31"/>
      <c r="N81" s="31"/>
      <c r="O81" s="31"/>
      <c r="P81" s="31"/>
      <c r="Q81" s="31"/>
      <c r="R81" s="31"/>
      <c r="S81" s="31"/>
    </row>
    <row r="82" spans="1:19">
      <c r="A82" s="37"/>
      <c r="B82" s="37"/>
      <c r="K82" s="31"/>
      <c r="L82" s="31"/>
      <c r="M82" s="31"/>
      <c r="N82" s="31"/>
      <c r="O82" s="31"/>
      <c r="P82" s="31"/>
      <c r="Q82" s="31"/>
      <c r="R82" s="31"/>
      <c r="S82" s="31"/>
    </row>
    <row r="83" spans="1:19">
      <c r="A83" s="37"/>
      <c r="B83" s="37"/>
      <c r="K83" s="31"/>
      <c r="L83" s="31"/>
      <c r="M83" s="31"/>
      <c r="N83" s="31"/>
      <c r="O83" s="31"/>
      <c r="P83" s="31"/>
      <c r="Q83" s="31"/>
      <c r="R83" s="31"/>
      <c r="S83" s="31"/>
    </row>
    <row r="84" spans="1:19">
      <c r="K84" s="31"/>
      <c r="L84" s="31"/>
      <c r="M84" s="31"/>
      <c r="N84" s="31"/>
      <c r="O84" s="31"/>
      <c r="P84" s="31"/>
      <c r="Q84" s="31"/>
      <c r="R84" s="31"/>
      <c r="S84" s="31"/>
    </row>
  </sheetData>
  <mergeCells count="20">
    <mergeCell ref="C75:F75"/>
    <mergeCell ref="C79:F79"/>
    <mergeCell ref="C80:F80"/>
    <mergeCell ref="E12:E13"/>
    <mergeCell ref="F12:K12"/>
    <mergeCell ref="C12:C13"/>
    <mergeCell ref="D12:D13"/>
    <mergeCell ref="A68:K68"/>
    <mergeCell ref="A69:K69"/>
    <mergeCell ref="A70:K70"/>
    <mergeCell ref="E3:J3"/>
    <mergeCell ref="A81:B81"/>
    <mergeCell ref="A76:B76"/>
    <mergeCell ref="A1:P1"/>
    <mergeCell ref="A2:P2"/>
    <mergeCell ref="A67:K67"/>
    <mergeCell ref="C74:F74"/>
    <mergeCell ref="L12:P12"/>
    <mergeCell ref="A12:A13"/>
    <mergeCell ref="B12:B13"/>
  </mergeCells>
  <phoneticPr fontId="14" type="noConversion"/>
  <pageMargins left="0.43307086614173229" right="0" top="0.82677165354330717" bottom="0.78740157480314965" header="0.51181102362204722" footer="0.15748031496062992"/>
  <pageSetup paperSize="9" scale="85" firstPageNumber="9" orientation="landscape" useFirstPageNumber="1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2</vt:i4>
      </vt:variant>
    </vt:vector>
  </HeadingPairs>
  <TitlesOfParts>
    <vt:vector size="3" baseType="lpstr">
      <vt:lpstr>tāme</vt:lpstr>
      <vt:lpstr>tāme!Drukas_apgabals</vt:lpstr>
      <vt:lpstr>tāme!Drukāt_virsrakstus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Prezenta</cp:lastModifiedBy>
  <cp:lastPrinted>2020-07-03T08:51:33Z</cp:lastPrinted>
  <dcterms:created xsi:type="dcterms:W3CDTF">2018-06-20T19:57:41Z</dcterms:created>
  <dcterms:modified xsi:type="dcterms:W3CDTF">2020-07-17T10:54:06Z</dcterms:modified>
</cp:coreProperties>
</file>