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VENERA\Users$\kbeihman\Documents\Aisteres 7\Otra anketesana\Atkartots iepirkums\Cenu aptauja\"/>
    </mc:Choice>
  </mc:AlternateContent>
  <xr:revisionPtr revIDLastSave="0" documentId="13_ncr:1_{E04E0385-1076-4711-9D0F-0D18E6DE64E2}" xr6:coauthVersionLast="45" xr6:coauthVersionMax="45" xr10:uidLastSave="{00000000-0000-0000-0000-000000000000}"/>
  <bookViews>
    <workbookView xWindow="-120" yWindow="-120" windowWidth="29040" windowHeight="15840" tabRatio="846" activeTab="9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9" r:id="rId5"/>
    <sheet name="4a" sheetId="10" r:id="rId6"/>
    <sheet name="5a" sheetId="11" r:id="rId7"/>
    <sheet name="6a" sheetId="12" r:id="rId8"/>
    <sheet name="7a" sheetId="13" r:id="rId9"/>
    <sheet name="8a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3" l="1"/>
  <c r="K25" i="13" s="1"/>
  <c r="L25" i="13"/>
  <c r="N25" i="13"/>
  <c r="O25" i="13"/>
  <c r="H26" i="13"/>
  <c r="M26" i="13" s="1"/>
  <c r="K26" i="13"/>
  <c r="L26" i="13"/>
  <c r="N26" i="13"/>
  <c r="O26" i="13"/>
  <c r="H27" i="13"/>
  <c r="K27" i="13" s="1"/>
  <c r="L27" i="13"/>
  <c r="N27" i="13"/>
  <c r="O27" i="13"/>
  <c r="H28" i="13"/>
  <c r="M28" i="13" s="1"/>
  <c r="K28" i="13"/>
  <c r="L28" i="13"/>
  <c r="N28" i="13"/>
  <c r="O28" i="13"/>
  <c r="H29" i="13"/>
  <c r="M29" i="13" s="1"/>
  <c r="L29" i="13"/>
  <c r="N29" i="13"/>
  <c r="O29" i="13"/>
  <c r="H30" i="13"/>
  <c r="K30" i="13"/>
  <c r="L30" i="13"/>
  <c r="M30" i="13"/>
  <c r="P30" i="13" s="1"/>
  <c r="N30" i="13"/>
  <c r="O30" i="13"/>
  <c r="H31" i="13"/>
  <c r="M31" i="13" s="1"/>
  <c r="P31" i="13" s="1"/>
  <c r="L31" i="13"/>
  <c r="N31" i="13"/>
  <c r="O31" i="13"/>
  <c r="H32" i="13"/>
  <c r="M32" i="13" s="1"/>
  <c r="K32" i="13"/>
  <c r="L32" i="13"/>
  <c r="N32" i="13"/>
  <c r="O32" i="13"/>
  <c r="P29" i="13" l="1"/>
  <c r="P32" i="13"/>
  <c r="P28" i="13"/>
  <c r="M27" i="13"/>
  <c r="P27" i="13" s="1"/>
  <c r="P26" i="13"/>
  <c r="K29" i="13"/>
  <c r="M25" i="13"/>
  <c r="P25" i="13" s="1"/>
  <c r="K31" i="13"/>
  <c r="A17" i="2"/>
  <c r="A18" i="2"/>
  <c r="A19" i="2"/>
  <c r="A20" i="2"/>
  <c r="A21" i="2" s="1"/>
  <c r="A22" i="2" s="1"/>
  <c r="C40" i="2" l="1"/>
  <c r="C37" i="2"/>
  <c r="C32" i="2"/>
  <c r="A16" i="2" l="1"/>
  <c r="C68" i="9" l="1"/>
  <c r="C65" i="9"/>
  <c r="C60" i="9"/>
  <c r="C59" i="10"/>
  <c r="C56" i="10"/>
  <c r="C51" i="10"/>
  <c r="C59" i="11"/>
  <c r="C56" i="11"/>
  <c r="C51" i="11"/>
  <c r="C122" i="12"/>
  <c r="C119" i="12"/>
  <c r="C114" i="12"/>
  <c r="C44" i="13"/>
  <c r="C41" i="13"/>
  <c r="C36" i="13"/>
  <c r="C81" i="14"/>
  <c r="C78" i="14"/>
  <c r="C73" i="14"/>
  <c r="C39" i="4"/>
  <c r="C36" i="4"/>
  <c r="C31" i="4"/>
  <c r="C39" i="3"/>
  <c r="C36" i="3"/>
  <c r="C31" i="3"/>
  <c r="A35" i="2"/>
  <c r="A34" i="3" l="1"/>
  <c r="P10" i="3" s="1"/>
  <c r="A76" i="14"/>
  <c r="P10" i="14" s="1"/>
  <c r="A117" i="12"/>
  <c r="P10" i="12" s="1"/>
  <c r="A54" i="10"/>
  <c r="P10" i="10" s="1"/>
  <c r="A34" i="4"/>
  <c r="P10" i="4" s="1"/>
  <c r="A39" i="13"/>
  <c r="P10" i="13" s="1"/>
  <c r="A54" i="11"/>
  <c r="P10" i="11" s="1"/>
  <c r="A63" i="9"/>
  <c r="P10" i="9" s="1"/>
  <c r="C20" i="2"/>
  <c r="D9" i="2"/>
  <c r="D8" i="2"/>
  <c r="D7" i="2"/>
  <c r="D6" i="2"/>
  <c r="D7" i="14" l="1"/>
  <c r="D7" i="13"/>
  <c r="D7" i="12"/>
  <c r="D7" i="11"/>
  <c r="D7" i="10"/>
  <c r="D7" i="9"/>
  <c r="D7" i="4"/>
  <c r="D8" i="14"/>
  <c r="D8" i="13"/>
  <c r="D8" i="12"/>
  <c r="D8" i="11"/>
  <c r="D8" i="10"/>
  <c r="D8" i="9"/>
  <c r="D8" i="4"/>
  <c r="D5" i="14"/>
  <c r="D5" i="13"/>
  <c r="D5" i="12"/>
  <c r="D5" i="11"/>
  <c r="D5" i="10"/>
  <c r="D5" i="9"/>
  <c r="D5" i="4"/>
  <c r="D6" i="14"/>
  <c r="D6" i="13"/>
  <c r="D6" i="12"/>
  <c r="D6" i="11"/>
  <c r="D6" i="10"/>
  <c r="D6" i="9"/>
  <c r="D6" i="4"/>
  <c r="D6" i="3"/>
  <c r="D7" i="3"/>
  <c r="D5" i="3"/>
  <c r="D8" i="3"/>
  <c r="H17" i="9"/>
  <c r="H19" i="9"/>
  <c r="H21" i="9"/>
  <c r="H23" i="9"/>
  <c r="H25" i="9"/>
  <c r="H27" i="9"/>
  <c r="H29" i="9"/>
  <c r="H31" i="9"/>
  <c r="H33" i="9"/>
  <c r="H35" i="9"/>
  <c r="H37" i="9"/>
  <c r="H39" i="9"/>
  <c r="H41" i="9"/>
  <c r="H43" i="9"/>
  <c r="H45" i="9"/>
  <c r="H47" i="9"/>
  <c r="H49" i="9"/>
  <c r="H51" i="9"/>
  <c r="H53" i="9"/>
  <c r="H15" i="10"/>
  <c r="H19" i="10"/>
  <c r="H23" i="10"/>
  <c r="H27" i="10"/>
  <c r="H31" i="10"/>
  <c r="H35" i="10"/>
  <c r="H39" i="10"/>
  <c r="H43" i="10"/>
  <c r="H47" i="10"/>
  <c r="H16" i="11"/>
  <c r="H18" i="11"/>
  <c r="H20" i="11"/>
  <c r="H22" i="11"/>
  <c r="H24" i="11"/>
  <c r="H26" i="11"/>
  <c r="H28" i="11"/>
  <c r="H30" i="11"/>
  <c r="H32" i="11"/>
  <c r="H34" i="11"/>
  <c r="H36" i="11"/>
  <c r="H38" i="11"/>
  <c r="H40" i="11"/>
  <c r="H42" i="11"/>
  <c r="H44" i="11"/>
  <c r="H46" i="11"/>
  <c r="H16" i="12"/>
  <c r="H18" i="12"/>
  <c r="H20" i="12"/>
  <c r="H22" i="12"/>
  <c r="H24" i="12"/>
  <c r="H26" i="12"/>
  <c r="H28" i="12"/>
  <c r="H30" i="12"/>
  <c r="H32" i="12"/>
  <c r="H36" i="12"/>
  <c r="H38" i="12"/>
  <c r="H40" i="12"/>
  <c r="H44" i="12"/>
  <c r="H46" i="12"/>
  <c r="H48" i="12"/>
  <c r="H52" i="12"/>
  <c r="H54" i="12"/>
  <c r="H56" i="12"/>
  <c r="H60" i="12"/>
  <c r="H62" i="12"/>
  <c r="H64" i="12"/>
  <c r="H68" i="12"/>
  <c r="H70" i="12"/>
  <c r="H72" i="12"/>
  <c r="H76" i="12"/>
  <c r="H78" i="12"/>
  <c r="H80" i="12"/>
  <c r="H84" i="12"/>
  <c r="H86" i="12"/>
  <c r="H88" i="12"/>
  <c r="H92" i="12"/>
  <c r="H94" i="12"/>
  <c r="H96" i="12"/>
  <c r="H100" i="12"/>
  <c r="H102" i="12"/>
  <c r="H104" i="12"/>
  <c r="H108" i="12"/>
  <c r="H110" i="12"/>
  <c r="H16" i="13"/>
  <c r="H18" i="13"/>
  <c r="H20" i="13"/>
  <c r="H22" i="13"/>
  <c r="H24" i="13"/>
  <c r="H16" i="14"/>
  <c r="H20" i="14"/>
  <c r="H24" i="14"/>
  <c r="H26" i="14"/>
  <c r="H28" i="14"/>
  <c r="H30" i="14"/>
  <c r="H32" i="14"/>
  <c r="H34" i="14"/>
  <c r="H36" i="14"/>
  <c r="H38" i="14"/>
  <c r="H40" i="14"/>
  <c r="H42" i="14"/>
  <c r="H44" i="14"/>
  <c r="H46" i="14"/>
  <c r="H48" i="14"/>
  <c r="H50" i="14"/>
  <c r="H53" i="14"/>
  <c r="H55" i="14"/>
  <c r="H57" i="14"/>
  <c r="H59" i="14"/>
  <c r="H61" i="14"/>
  <c r="H63" i="14"/>
  <c r="H65" i="14"/>
  <c r="H67" i="14"/>
  <c r="H69" i="14"/>
  <c r="H14" i="9"/>
  <c r="H14" i="10"/>
  <c r="H14" i="13"/>
  <c r="H14" i="14"/>
  <c r="L21" i="14"/>
  <c r="H18" i="9"/>
  <c r="H22" i="9"/>
  <c r="H26" i="9"/>
  <c r="H30" i="9"/>
  <c r="H34" i="9"/>
  <c r="H38" i="9"/>
  <c r="H46" i="9"/>
  <c r="H50" i="9"/>
  <c r="H54" i="9"/>
  <c r="H16" i="10"/>
  <c r="H32" i="10"/>
  <c r="H21" i="14"/>
  <c r="N15" i="4"/>
  <c r="N17" i="4"/>
  <c r="N18" i="4"/>
  <c r="N19" i="4"/>
  <c r="N21" i="4"/>
  <c r="N22" i="4"/>
  <c r="N23" i="4"/>
  <c r="N25" i="4"/>
  <c r="N26" i="4"/>
  <c r="N27" i="4"/>
  <c r="N14" i="4"/>
  <c r="C22" i="2"/>
  <c r="C21" i="2"/>
  <c r="C19" i="2"/>
  <c r="C18" i="2"/>
  <c r="C17" i="2"/>
  <c r="C16" i="2"/>
  <c r="C15" i="2"/>
  <c r="H56" i="9"/>
  <c r="H55" i="9"/>
  <c r="H52" i="9"/>
  <c r="H48" i="9"/>
  <c r="H44" i="9"/>
  <c r="H40" i="9"/>
  <c r="H36" i="9"/>
  <c r="H32" i="9"/>
  <c r="H28" i="9"/>
  <c r="H24" i="9"/>
  <c r="H20" i="9"/>
  <c r="H16" i="9"/>
  <c r="H46" i="10"/>
  <c r="H42" i="10"/>
  <c r="H38" i="10"/>
  <c r="H34" i="10"/>
  <c r="H30" i="10"/>
  <c r="H26" i="10"/>
  <c r="H22" i="10"/>
  <c r="H18" i="10"/>
  <c r="H47" i="11"/>
  <c r="H43" i="11"/>
  <c r="H39" i="11"/>
  <c r="H35" i="11"/>
  <c r="H31" i="11"/>
  <c r="H29" i="11"/>
  <c r="H25" i="11"/>
  <c r="H21" i="11"/>
  <c r="H17" i="11"/>
  <c r="H107" i="12"/>
  <c r="H103" i="12"/>
  <c r="H99" i="12"/>
  <c r="H95" i="12"/>
  <c r="H91" i="12"/>
  <c r="H87" i="12"/>
  <c r="H83" i="12"/>
  <c r="H79" i="12"/>
  <c r="H75" i="12"/>
  <c r="H71" i="12"/>
  <c r="H67" i="12"/>
  <c r="H63" i="12"/>
  <c r="H59" i="12"/>
  <c r="H55" i="12"/>
  <c r="H51" i="12"/>
  <c r="H47" i="12"/>
  <c r="H43" i="12"/>
  <c r="H39" i="12"/>
  <c r="H35" i="12"/>
  <c r="H31" i="12"/>
  <c r="H27" i="12"/>
  <c r="H23" i="12"/>
  <c r="H19" i="12"/>
  <c r="H15" i="12"/>
  <c r="H21" i="13"/>
  <c r="H17" i="13"/>
  <c r="H66" i="14"/>
  <c r="H62" i="14"/>
  <c r="H58" i="14"/>
  <c r="H54" i="14"/>
  <c r="H51" i="14"/>
  <c r="H47" i="14"/>
  <c r="H43" i="14"/>
  <c r="H39" i="14"/>
  <c r="H35" i="14"/>
  <c r="H31" i="14"/>
  <c r="H27" i="14"/>
  <c r="H23" i="14"/>
  <c r="H19" i="14"/>
  <c r="H15" i="14"/>
  <c r="L27" i="4"/>
  <c r="H27" i="4"/>
  <c r="M27" i="4" s="1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41" i="11" l="1"/>
  <c r="L33" i="11"/>
  <c r="L67" i="14"/>
  <c r="L63" i="14"/>
  <c r="L59" i="14"/>
  <c r="L55" i="14"/>
  <c r="L48" i="14"/>
  <c r="L44" i="14"/>
  <c r="L40" i="14"/>
  <c r="L36" i="14"/>
  <c r="L32" i="14"/>
  <c r="L28" i="14"/>
  <c r="L108" i="12"/>
  <c r="L104" i="12"/>
  <c r="L100" i="12"/>
  <c r="L96" i="12"/>
  <c r="L92" i="12"/>
  <c r="L88" i="12"/>
  <c r="L84" i="12"/>
  <c r="L80" i="12"/>
  <c r="L76" i="12"/>
  <c r="L72" i="12"/>
  <c r="L68" i="12"/>
  <c r="L64" i="12"/>
  <c r="L60" i="12"/>
  <c r="L56" i="12"/>
  <c r="L52" i="12"/>
  <c r="L48" i="12"/>
  <c r="L44" i="12"/>
  <c r="L40" i="12"/>
  <c r="L36" i="12"/>
  <c r="L32" i="12"/>
  <c r="L28" i="12"/>
  <c r="L47" i="10"/>
  <c r="L43" i="10"/>
  <c r="L39" i="10"/>
  <c r="L35" i="10"/>
  <c r="L31" i="10"/>
  <c r="L27" i="10"/>
  <c r="L23" i="10"/>
  <c r="L19" i="10"/>
  <c r="L15" i="10"/>
  <c r="N45" i="11"/>
  <c r="N41" i="11"/>
  <c r="N37" i="11"/>
  <c r="N33" i="11"/>
  <c r="N27" i="11"/>
  <c r="N21" i="14"/>
  <c r="N17" i="14"/>
  <c r="N23" i="13"/>
  <c r="N19" i="13"/>
  <c r="N15" i="13"/>
  <c r="N21" i="12"/>
  <c r="N17" i="12"/>
  <c r="N23" i="11"/>
  <c r="N19" i="11"/>
  <c r="N15" i="11"/>
  <c r="N68" i="14"/>
  <c r="N60" i="14"/>
  <c r="N52" i="14"/>
  <c r="N45" i="14"/>
  <c r="N37" i="14"/>
  <c r="N29" i="14"/>
  <c r="N22" i="14"/>
  <c r="N18" i="14"/>
  <c r="O23" i="10"/>
  <c r="O39" i="10"/>
  <c r="O15" i="10"/>
  <c r="O31" i="10"/>
  <c r="O47" i="10"/>
  <c r="L24" i="14"/>
  <c r="L20" i="14"/>
  <c r="L16" i="14"/>
  <c r="L22" i="13"/>
  <c r="L18" i="13"/>
  <c r="L24" i="12"/>
  <c r="L20" i="12"/>
  <c r="L16" i="12"/>
  <c r="L22" i="11"/>
  <c r="L18" i="11"/>
  <c r="N67" i="14"/>
  <c r="N63" i="14"/>
  <c r="N59" i="14"/>
  <c r="N55" i="14"/>
  <c r="N48" i="14"/>
  <c r="N44" i="14"/>
  <c r="N40" i="14"/>
  <c r="N36" i="14"/>
  <c r="N32" i="14"/>
  <c r="N28" i="14"/>
  <c r="N108" i="12"/>
  <c r="N104" i="12"/>
  <c r="N100" i="12"/>
  <c r="N96" i="12"/>
  <c r="N92" i="12"/>
  <c r="N88" i="12"/>
  <c r="N84" i="12"/>
  <c r="N80" i="12"/>
  <c r="N76" i="12"/>
  <c r="N72" i="12"/>
  <c r="N68" i="12"/>
  <c r="N64" i="12"/>
  <c r="N60" i="12"/>
  <c r="P60" i="12" s="1"/>
  <c r="N56" i="12"/>
  <c r="N52" i="12"/>
  <c r="N48" i="12"/>
  <c r="N44" i="12"/>
  <c r="N40" i="12"/>
  <c r="N36" i="12"/>
  <c r="N32" i="12"/>
  <c r="N28" i="12"/>
  <c r="N47" i="10"/>
  <c r="N43" i="10"/>
  <c r="N39" i="10"/>
  <c r="N35" i="10"/>
  <c r="N31" i="10"/>
  <c r="N27" i="10"/>
  <c r="N23" i="10"/>
  <c r="N19" i="10"/>
  <c r="N15" i="10"/>
  <c r="L21" i="12"/>
  <c r="L17" i="12"/>
  <c r="L45" i="11"/>
  <c r="L37" i="11"/>
  <c r="N14" i="12"/>
  <c r="O18" i="13"/>
  <c r="O22" i="13"/>
  <c r="N24" i="14"/>
  <c r="N20" i="14"/>
  <c r="N16" i="14"/>
  <c r="N22" i="13"/>
  <c r="N18" i="13"/>
  <c r="N24" i="12"/>
  <c r="N20" i="12"/>
  <c r="N16" i="12"/>
  <c r="N22" i="11"/>
  <c r="N18" i="11"/>
  <c r="K35" i="9"/>
  <c r="N64" i="14"/>
  <c r="N56" i="14"/>
  <c r="N49" i="14"/>
  <c r="N41" i="14"/>
  <c r="N33" i="14"/>
  <c r="N25" i="14"/>
  <c r="N109" i="12"/>
  <c r="N105" i="12"/>
  <c r="N101" i="12"/>
  <c r="N97" i="12"/>
  <c r="N93" i="12"/>
  <c r="N89" i="12"/>
  <c r="N85" i="12"/>
  <c r="N81" i="12"/>
  <c r="N77" i="12"/>
  <c r="N73" i="12"/>
  <c r="N69" i="12"/>
  <c r="N65" i="12"/>
  <c r="N61" i="12"/>
  <c r="N57" i="12"/>
  <c r="N53" i="12"/>
  <c r="N49" i="12"/>
  <c r="N45" i="12"/>
  <c r="N41" i="12"/>
  <c r="N37" i="12"/>
  <c r="N33" i="12"/>
  <c r="N29" i="12"/>
  <c r="N25" i="12"/>
  <c r="H22" i="14"/>
  <c r="M22" i="14" s="1"/>
  <c r="L22" i="14"/>
  <c r="L18" i="14"/>
  <c r="H18" i="14"/>
  <c r="L106" i="12"/>
  <c r="H106" i="12"/>
  <c r="M106" i="12" s="1"/>
  <c r="L98" i="12"/>
  <c r="H98" i="12"/>
  <c r="K98" i="12" s="1"/>
  <c r="L90" i="12"/>
  <c r="H90" i="12"/>
  <c r="L82" i="12"/>
  <c r="H82" i="12"/>
  <c r="K82" i="12" s="1"/>
  <c r="L74" i="12"/>
  <c r="H74" i="12"/>
  <c r="M74" i="12" s="1"/>
  <c r="L66" i="12"/>
  <c r="H66" i="12"/>
  <c r="K66" i="12" s="1"/>
  <c r="L58" i="12"/>
  <c r="H58" i="12"/>
  <c r="L50" i="12"/>
  <c r="H50" i="12"/>
  <c r="L42" i="12"/>
  <c r="H42" i="12"/>
  <c r="M42" i="12" s="1"/>
  <c r="L34" i="12"/>
  <c r="H34" i="12"/>
  <c r="K34" i="12" s="1"/>
  <c r="L45" i="10"/>
  <c r="H45" i="10"/>
  <c r="L41" i="10"/>
  <c r="H41" i="10"/>
  <c r="L37" i="10"/>
  <c r="H37" i="10"/>
  <c r="L33" i="10"/>
  <c r="H33" i="10"/>
  <c r="L29" i="10"/>
  <c r="H29" i="10"/>
  <c r="L25" i="10"/>
  <c r="H25" i="10"/>
  <c r="L21" i="10"/>
  <c r="H21" i="10"/>
  <c r="L17" i="10"/>
  <c r="H17" i="10"/>
  <c r="L15" i="9"/>
  <c r="H15" i="9"/>
  <c r="K15" i="9" s="1"/>
  <c r="K39" i="11"/>
  <c r="L109" i="12"/>
  <c r="L105" i="12"/>
  <c r="L101" i="12"/>
  <c r="L97" i="12"/>
  <c r="L93" i="12"/>
  <c r="L89" i="12"/>
  <c r="L85" i="12"/>
  <c r="L81" i="12"/>
  <c r="L77" i="12"/>
  <c r="L73" i="12"/>
  <c r="L69" i="12"/>
  <c r="L65" i="12"/>
  <c r="L61" i="12"/>
  <c r="L57" i="12"/>
  <c r="L53" i="12"/>
  <c r="L49" i="12"/>
  <c r="L45" i="12"/>
  <c r="L41" i="12"/>
  <c r="L37" i="12"/>
  <c r="L33" i="12"/>
  <c r="L29" i="12"/>
  <c r="L25" i="12"/>
  <c r="L44" i="10"/>
  <c r="L28" i="10"/>
  <c r="N51" i="9"/>
  <c r="L27" i="9"/>
  <c r="L23" i="9"/>
  <c r="L68" i="14"/>
  <c r="H68" i="14"/>
  <c r="M68" i="14" s="1"/>
  <c r="L64" i="14"/>
  <c r="H64" i="14"/>
  <c r="O64" i="14" s="1"/>
  <c r="L60" i="14"/>
  <c r="H60" i="14"/>
  <c r="M60" i="14" s="1"/>
  <c r="L56" i="14"/>
  <c r="H56" i="14"/>
  <c r="O56" i="14" s="1"/>
  <c r="L52" i="14"/>
  <c r="H52" i="14"/>
  <c r="M52" i="14" s="1"/>
  <c r="L49" i="14"/>
  <c r="H49" i="14"/>
  <c r="O49" i="14" s="1"/>
  <c r="L45" i="14"/>
  <c r="H45" i="14"/>
  <c r="M45" i="14" s="1"/>
  <c r="L41" i="14"/>
  <c r="H41" i="14"/>
  <c r="O41" i="14" s="1"/>
  <c r="L37" i="14"/>
  <c r="H37" i="14"/>
  <c r="M37" i="14" s="1"/>
  <c r="L33" i="14"/>
  <c r="H33" i="14"/>
  <c r="O33" i="14" s="1"/>
  <c r="L29" i="14"/>
  <c r="H29" i="14"/>
  <c r="K29" i="14" s="1"/>
  <c r="L25" i="14"/>
  <c r="H25" i="14"/>
  <c r="M25" i="14" s="1"/>
  <c r="L17" i="14"/>
  <c r="H17" i="14"/>
  <c r="M17" i="14" s="1"/>
  <c r="N69" i="14"/>
  <c r="L69" i="14"/>
  <c r="N38" i="14"/>
  <c r="L38" i="14"/>
  <c r="L23" i="13"/>
  <c r="H23" i="13"/>
  <c r="O23" i="13" s="1"/>
  <c r="L19" i="13"/>
  <c r="H19" i="13"/>
  <c r="O19" i="13" s="1"/>
  <c r="L15" i="13"/>
  <c r="H15" i="13"/>
  <c r="O15" i="13" s="1"/>
  <c r="H23" i="11"/>
  <c r="M23" i="11" s="1"/>
  <c r="L23" i="11"/>
  <c r="N65" i="14"/>
  <c r="L65" i="14"/>
  <c r="N61" i="14"/>
  <c r="L61" i="14"/>
  <c r="N57" i="14"/>
  <c r="L57" i="14"/>
  <c r="N53" i="14"/>
  <c r="L53" i="14"/>
  <c r="N50" i="14"/>
  <c r="L50" i="14"/>
  <c r="N46" i="14"/>
  <c r="L46" i="14"/>
  <c r="N42" i="14"/>
  <c r="L42" i="14"/>
  <c r="N34" i="14"/>
  <c r="L34" i="14"/>
  <c r="N30" i="14"/>
  <c r="L30" i="14"/>
  <c r="N26" i="14"/>
  <c r="L26" i="14"/>
  <c r="N44" i="11"/>
  <c r="L44" i="11"/>
  <c r="N40" i="11"/>
  <c r="L40" i="11"/>
  <c r="N36" i="11"/>
  <c r="L36" i="11"/>
  <c r="L32" i="11"/>
  <c r="N32" i="11"/>
  <c r="N30" i="11"/>
  <c r="L30" i="11"/>
  <c r="N26" i="11"/>
  <c r="L26" i="11"/>
  <c r="L53" i="9"/>
  <c r="N53" i="9"/>
  <c r="N49" i="9"/>
  <c r="L49" i="9"/>
  <c r="N45" i="9"/>
  <c r="L45" i="9"/>
  <c r="N41" i="9"/>
  <c r="L41" i="9"/>
  <c r="L37" i="9"/>
  <c r="N37" i="9"/>
  <c r="N33" i="9"/>
  <c r="L33" i="9"/>
  <c r="L29" i="9"/>
  <c r="N29" i="9"/>
  <c r="N25" i="9"/>
  <c r="L25" i="9"/>
  <c r="L21" i="9"/>
  <c r="N21" i="9"/>
  <c r="N17" i="9"/>
  <c r="L17" i="9"/>
  <c r="H27" i="11"/>
  <c r="O27" i="11" s="1"/>
  <c r="L27" i="11"/>
  <c r="H19" i="11"/>
  <c r="L19" i="11"/>
  <c r="H15" i="11"/>
  <c r="L15" i="11"/>
  <c r="O32" i="11"/>
  <c r="O36" i="11"/>
  <c r="O44" i="11"/>
  <c r="M17" i="9"/>
  <c r="O30" i="11"/>
  <c r="O40" i="11"/>
  <c r="O53" i="9"/>
  <c r="O29" i="9"/>
  <c r="O25" i="9"/>
  <c r="O41" i="9"/>
  <c r="L40" i="10"/>
  <c r="H40" i="10"/>
  <c r="K40" i="10" s="1"/>
  <c r="L36" i="10"/>
  <c r="H36" i="10"/>
  <c r="M36" i="10" s="1"/>
  <c r="L24" i="10"/>
  <c r="H24" i="10"/>
  <c r="M24" i="10" s="1"/>
  <c r="L20" i="10"/>
  <c r="H20" i="10"/>
  <c r="M20" i="10" s="1"/>
  <c r="L42" i="9"/>
  <c r="H42" i="9"/>
  <c r="K42" i="9" s="1"/>
  <c r="H17" i="12"/>
  <c r="O17" i="12" s="1"/>
  <c r="H21" i="12"/>
  <c r="H25" i="12"/>
  <c r="O25" i="12" s="1"/>
  <c r="H29" i="12"/>
  <c r="O29" i="12" s="1"/>
  <c r="H33" i="12"/>
  <c r="O33" i="12" s="1"/>
  <c r="H37" i="12"/>
  <c r="O37" i="12" s="1"/>
  <c r="H41" i="12"/>
  <c r="O41" i="12" s="1"/>
  <c r="H45" i="12"/>
  <c r="O45" i="12" s="1"/>
  <c r="H49" i="12"/>
  <c r="O49" i="12" s="1"/>
  <c r="H53" i="12"/>
  <c r="O53" i="12" s="1"/>
  <c r="H57" i="12"/>
  <c r="O57" i="12" s="1"/>
  <c r="H61" i="12"/>
  <c r="O61" i="12" s="1"/>
  <c r="H65" i="12"/>
  <c r="O65" i="12" s="1"/>
  <c r="H69" i="12"/>
  <c r="O69" i="12" s="1"/>
  <c r="H73" i="12"/>
  <c r="O73" i="12" s="1"/>
  <c r="H77" i="12"/>
  <c r="O77" i="12" s="1"/>
  <c r="H81" i="12"/>
  <c r="O81" i="12" s="1"/>
  <c r="H85" i="12"/>
  <c r="O85" i="12" s="1"/>
  <c r="H89" i="12"/>
  <c r="M89" i="12" s="1"/>
  <c r="P89" i="12" s="1"/>
  <c r="H93" i="12"/>
  <c r="H97" i="12"/>
  <c r="O97" i="12" s="1"/>
  <c r="H101" i="12"/>
  <c r="M101" i="12" s="1"/>
  <c r="H105" i="12"/>
  <c r="H109" i="12"/>
  <c r="H33" i="11"/>
  <c r="K35" i="11"/>
  <c r="H37" i="11"/>
  <c r="O37" i="11" s="1"/>
  <c r="L16" i="10"/>
  <c r="H28" i="10"/>
  <c r="M28" i="10" s="1"/>
  <c r="H41" i="11"/>
  <c r="O41" i="11" s="1"/>
  <c r="H45" i="11"/>
  <c r="O45" i="11" s="1"/>
  <c r="L32" i="10"/>
  <c r="H44" i="10"/>
  <c r="M44" i="10" s="1"/>
  <c r="N42" i="10"/>
  <c r="N34" i="10"/>
  <c r="N26" i="10"/>
  <c r="N18" i="10"/>
  <c r="N54" i="9"/>
  <c r="L14" i="11"/>
  <c r="H14" i="11"/>
  <c r="M14" i="11" s="1"/>
  <c r="K24" i="9"/>
  <c r="K41" i="9"/>
  <c r="K52" i="9"/>
  <c r="K22" i="10"/>
  <c r="K30" i="10"/>
  <c r="K38" i="10"/>
  <c r="K46" i="10"/>
  <c r="L25" i="11"/>
  <c r="L46" i="10"/>
  <c r="L38" i="10"/>
  <c r="L30" i="10"/>
  <c r="L22" i="10"/>
  <c r="L32" i="9"/>
  <c r="M24" i="4"/>
  <c r="M15" i="4"/>
  <c r="O15" i="4"/>
  <c r="O25" i="4"/>
  <c r="M19" i="4"/>
  <c r="O19" i="4"/>
  <c r="P19" i="4" s="1"/>
  <c r="M20" i="4"/>
  <c r="O20" i="4"/>
  <c r="P20" i="4" s="1"/>
  <c r="O21" i="4"/>
  <c r="O22" i="4"/>
  <c r="P22" i="4" s="1"/>
  <c r="O26" i="4"/>
  <c r="O27" i="4"/>
  <c r="P27" i="4" s="1"/>
  <c r="M23" i="4"/>
  <c r="O23" i="4"/>
  <c r="P23" i="4" s="1"/>
  <c r="M16" i="4"/>
  <c r="O16" i="4"/>
  <c r="P16" i="4" s="1"/>
  <c r="O17" i="4"/>
  <c r="O18" i="4"/>
  <c r="M36" i="14"/>
  <c r="O36" i="14"/>
  <c r="O37" i="14"/>
  <c r="O38" i="14"/>
  <c r="O52" i="14"/>
  <c r="O53" i="14"/>
  <c r="M67" i="14"/>
  <c r="O67" i="14"/>
  <c r="O68" i="14"/>
  <c r="O69" i="14"/>
  <c r="M28" i="12"/>
  <c r="O28" i="12"/>
  <c r="K21" i="11"/>
  <c r="K20" i="9"/>
  <c r="M29" i="9"/>
  <c r="K38" i="9"/>
  <c r="K44" i="9"/>
  <c r="M40" i="14"/>
  <c r="O40" i="14"/>
  <c r="O42" i="14"/>
  <c r="M55" i="14"/>
  <c r="O55" i="14"/>
  <c r="O57" i="14"/>
  <c r="M16" i="12"/>
  <c r="P16" i="12" s="1"/>
  <c r="O16" i="12"/>
  <c r="M32" i="12"/>
  <c r="O32" i="12"/>
  <c r="M40" i="12"/>
  <c r="O40" i="12"/>
  <c r="M48" i="12"/>
  <c r="O48" i="12"/>
  <c r="K50" i="12"/>
  <c r="M56" i="12"/>
  <c r="O56" i="12"/>
  <c r="K58" i="12"/>
  <c r="M64" i="12"/>
  <c r="O64" i="12"/>
  <c r="M72" i="12"/>
  <c r="P72" i="12" s="1"/>
  <c r="O72" i="12"/>
  <c r="M80" i="12"/>
  <c r="O80" i="12"/>
  <c r="M88" i="12"/>
  <c r="P88" i="12" s="1"/>
  <c r="O88" i="12"/>
  <c r="O89" i="12"/>
  <c r="K90" i="12"/>
  <c r="M96" i="12"/>
  <c r="O96" i="12"/>
  <c r="M104" i="12"/>
  <c r="O104" i="12"/>
  <c r="O105" i="12"/>
  <c r="K31" i="11"/>
  <c r="K42" i="11"/>
  <c r="K32" i="10"/>
  <c r="M21" i="9"/>
  <c r="O21" i="9"/>
  <c r="M45" i="9"/>
  <c r="O45" i="9"/>
  <c r="O49" i="9"/>
  <c r="O18" i="14"/>
  <c r="O22" i="14"/>
  <c r="O26" i="14"/>
  <c r="O30" i="14"/>
  <c r="M44" i="14"/>
  <c r="O44" i="14"/>
  <c r="O45" i="14"/>
  <c r="O46" i="14"/>
  <c r="M59" i="14"/>
  <c r="O59" i="14"/>
  <c r="O60" i="14"/>
  <c r="O61" i="14"/>
  <c r="M20" i="12"/>
  <c r="O20" i="12"/>
  <c r="K16" i="11"/>
  <c r="O38" i="11"/>
  <c r="M19" i="10"/>
  <c r="O19" i="10"/>
  <c r="M27" i="10"/>
  <c r="M35" i="10"/>
  <c r="M43" i="10"/>
  <c r="K18" i="9"/>
  <c r="K29" i="9"/>
  <c r="K32" i="9"/>
  <c r="M41" i="9"/>
  <c r="K50" i="9"/>
  <c r="M16" i="14"/>
  <c r="M20" i="14"/>
  <c r="O20" i="14"/>
  <c r="M24" i="14"/>
  <c r="M28" i="14"/>
  <c r="P28" i="14" s="1"/>
  <c r="O28" i="14"/>
  <c r="M32" i="14"/>
  <c r="O34" i="14"/>
  <c r="M48" i="14"/>
  <c r="O50" i="14"/>
  <c r="M63" i="14"/>
  <c r="O65" i="14"/>
  <c r="M15" i="13"/>
  <c r="P15" i="13" s="1"/>
  <c r="K17" i="13"/>
  <c r="M19" i="13"/>
  <c r="M24" i="12"/>
  <c r="O24" i="12"/>
  <c r="K30" i="12"/>
  <c r="M36" i="12"/>
  <c r="O36" i="12"/>
  <c r="K38" i="12"/>
  <c r="M44" i="12"/>
  <c r="O44" i="12"/>
  <c r="M52" i="12"/>
  <c r="O52" i="12"/>
  <c r="M60" i="12"/>
  <c r="O60" i="12"/>
  <c r="K62" i="12"/>
  <c r="M68" i="12"/>
  <c r="O68" i="12"/>
  <c r="K70" i="12"/>
  <c r="M76" i="12"/>
  <c r="O76" i="12"/>
  <c r="M84" i="12"/>
  <c r="O84" i="12"/>
  <c r="M92" i="12"/>
  <c r="O92" i="12"/>
  <c r="O93" i="12"/>
  <c r="M100" i="12"/>
  <c r="O100" i="12"/>
  <c r="O101" i="12"/>
  <c r="M108" i="12"/>
  <c r="O108" i="12"/>
  <c r="O109" i="12"/>
  <c r="K110" i="12"/>
  <c r="K43" i="11"/>
  <c r="K47" i="11"/>
  <c r="M16" i="10"/>
  <c r="M32" i="10"/>
  <c r="M40" i="10"/>
  <c r="K19" i="9"/>
  <c r="K27" i="9"/>
  <c r="K34" i="9"/>
  <c r="M37" i="9"/>
  <c r="K43" i="9"/>
  <c r="M49" i="9"/>
  <c r="K51" i="9"/>
  <c r="O17" i="9"/>
  <c r="M33" i="9"/>
  <c r="O44" i="10"/>
  <c r="N44" i="10"/>
  <c r="N40" i="10"/>
  <c r="N36" i="10"/>
  <c r="N32" i="10"/>
  <c r="O28" i="10"/>
  <c r="N28" i="10"/>
  <c r="N24" i="10"/>
  <c r="N20" i="10"/>
  <c r="N16" i="10"/>
  <c r="L54" i="9"/>
  <c r="L50" i="9"/>
  <c r="N50" i="9"/>
  <c r="M50" i="9"/>
  <c r="N46" i="9"/>
  <c r="L46" i="9"/>
  <c r="N42" i="9"/>
  <c r="N38" i="9"/>
  <c r="L38" i="9"/>
  <c r="L34" i="9"/>
  <c r="N34" i="9"/>
  <c r="L30" i="9"/>
  <c r="O30" i="9"/>
  <c r="N30" i="9"/>
  <c r="N26" i="9"/>
  <c r="L26" i="9"/>
  <c r="L22" i="9"/>
  <c r="N22" i="9"/>
  <c r="M18" i="9"/>
  <c r="L18" i="9"/>
  <c r="N18" i="9"/>
  <c r="O55" i="9"/>
  <c r="O47" i="9"/>
  <c r="O35" i="9"/>
  <c r="N26" i="12"/>
  <c r="L26" i="12"/>
  <c r="N18" i="12"/>
  <c r="L18" i="12"/>
  <c r="L14" i="12"/>
  <c r="H14" i="12"/>
  <c r="O14" i="12" s="1"/>
  <c r="K14" i="4"/>
  <c r="K14" i="9"/>
  <c r="O29" i="14"/>
  <c r="O21" i="14"/>
  <c r="O17" i="14"/>
  <c r="O26" i="11"/>
  <c r="O22" i="11"/>
  <c r="O18" i="11"/>
  <c r="O14" i="9"/>
  <c r="L14" i="14"/>
  <c r="M14" i="14"/>
  <c r="L66" i="14"/>
  <c r="O66" i="14"/>
  <c r="N66" i="14"/>
  <c r="L62" i="14"/>
  <c r="O62" i="14"/>
  <c r="N62" i="14"/>
  <c r="L58" i="14"/>
  <c r="O58" i="14"/>
  <c r="N58" i="14"/>
  <c r="L54" i="14"/>
  <c r="O54" i="14"/>
  <c r="N54" i="14"/>
  <c r="L51" i="14"/>
  <c r="O51" i="14"/>
  <c r="N51" i="14"/>
  <c r="L47" i="14"/>
  <c r="O47" i="14"/>
  <c r="N47" i="14"/>
  <c r="L43" i="14"/>
  <c r="O43" i="14"/>
  <c r="N43" i="14"/>
  <c r="L39" i="14"/>
  <c r="O39" i="14"/>
  <c r="N39" i="14"/>
  <c r="L35" i="14"/>
  <c r="O35" i="14"/>
  <c r="N35" i="14"/>
  <c r="L31" i="14"/>
  <c r="O31" i="14"/>
  <c r="N31" i="14"/>
  <c r="L27" i="14"/>
  <c r="O27" i="14"/>
  <c r="N27" i="14"/>
  <c r="L23" i="14"/>
  <c r="O23" i="14"/>
  <c r="N23" i="14"/>
  <c r="L19" i="14"/>
  <c r="O19" i="14"/>
  <c r="N19" i="14"/>
  <c r="L15" i="14"/>
  <c r="O15" i="14"/>
  <c r="N15" i="14"/>
  <c r="M21" i="13"/>
  <c r="L21" i="13"/>
  <c r="N21" i="13"/>
  <c r="N17" i="13"/>
  <c r="M17" i="13"/>
  <c r="L17" i="13"/>
  <c r="N107" i="12"/>
  <c r="L107" i="12"/>
  <c r="O107" i="12"/>
  <c r="O103" i="12"/>
  <c r="N103" i="12"/>
  <c r="L103" i="12"/>
  <c r="L99" i="12"/>
  <c r="O99" i="12"/>
  <c r="N99" i="12"/>
  <c r="O95" i="12"/>
  <c r="N95" i="12"/>
  <c r="L95" i="12"/>
  <c r="O91" i="12"/>
  <c r="N91" i="12"/>
  <c r="L91" i="12"/>
  <c r="N87" i="12"/>
  <c r="L87" i="12"/>
  <c r="O87" i="12"/>
  <c r="O83" i="12"/>
  <c r="N83" i="12"/>
  <c r="L83" i="12"/>
  <c r="L79" i="12"/>
  <c r="O79" i="12"/>
  <c r="N79" i="12"/>
  <c r="N75" i="12"/>
  <c r="L75" i="12"/>
  <c r="O75" i="12"/>
  <c r="O71" i="12"/>
  <c r="N71" i="12"/>
  <c r="L71" i="12"/>
  <c r="L67" i="12"/>
  <c r="O67" i="12"/>
  <c r="N67" i="12"/>
  <c r="O63" i="12"/>
  <c r="N63" i="12"/>
  <c r="L63" i="12"/>
  <c r="O59" i="12"/>
  <c r="N59" i="12"/>
  <c r="L59" i="12"/>
  <c r="N55" i="12"/>
  <c r="L55" i="12"/>
  <c r="O55" i="12"/>
  <c r="O51" i="12"/>
  <c r="N51" i="12"/>
  <c r="L51" i="12"/>
  <c r="L47" i="12"/>
  <c r="O47" i="12"/>
  <c r="N47" i="12"/>
  <c r="N43" i="12"/>
  <c r="L43" i="12"/>
  <c r="O43" i="12"/>
  <c r="O39" i="12"/>
  <c r="N39" i="12"/>
  <c r="L39" i="12"/>
  <c r="L35" i="12"/>
  <c r="O35" i="12"/>
  <c r="N35" i="12"/>
  <c r="O31" i="12"/>
  <c r="N31" i="12"/>
  <c r="L31" i="12"/>
  <c r="N27" i="12"/>
  <c r="L27" i="12"/>
  <c r="N23" i="12"/>
  <c r="L23" i="12"/>
  <c r="N19" i="12"/>
  <c r="L19" i="12"/>
  <c r="L15" i="12"/>
  <c r="N15" i="12"/>
  <c r="M47" i="11"/>
  <c r="L47" i="11"/>
  <c r="O43" i="11"/>
  <c r="L43" i="11"/>
  <c r="M39" i="11"/>
  <c r="N39" i="11"/>
  <c r="O35" i="11"/>
  <c r="L35" i="11"/>
  <c r="O31" i="11"/>
  <c r="N31" i="11"/>
  <c r="N29" i="11"/>
  <c r="M29" i="11"/>
  <c r="M21" i="11"/>
  <c r="N21" i="11"/>
  <c r="M17" i="11"/>
  <c r="L17" i="11"/>
  <c r="O27" i="12"/>
  <c r="O23" i="12"/>
  <c r="O19" i="12"/>
  <c r="O15" i="12"/>
  <c r="M15" i="14"/>
  <c r="M19" i="14"/>
  <c r="K21" i="14"/>
  <c r="M23" i="14"/>
  <c r="M27" i="14"/>
  <c r="M31" i="14"/>
  <c r="P31" i="14" s="1"/>
  <c r="M35" i="14"/>
  <c r="M39" i="14"/>
  <c r="M43" i="14"/>
  <c r="M47" i="14"/>
  <c r="P47" i="14" s="1"/>
  <c r="M51" i="14"/>
  <c r="M54" i="14"/>
  <c r="M58" i="14"/>
  <c r="M62" i="14"/>
  <c r="P62" i="14" s="1"/>
  <c r="M66" i="14"/>
  <c r="M95" i="12"/>
  <c r="M87" i="12"/>
  <c r="M107" i="12"/>
  <c r="M15" i="12"/>
  <c r="M99" i="12"/>
  <c r="M91" i="12"/>
  <c r="M103" i="12"/>
  <c r="O14" i="13"/>
  <c r="L14" i="13"/>
  <c r="O24" i="13"/>
  <c r="N24" i="13"/>
  <c r="L24" i="13"/>
  <c r="O20" i="13"/>
  <c r="N20" i="13"/>
  <c r="L20" i="13"/>
  <c r="O16" i="13"/>
  <c r="N16" i="13"/>
  <c r="L16" i="13"/>
  <c r="O110" i="12"/>
  <c r="N110" i="12"/>
  <c r="L110" i="12"/>
  <c r="N106" i="12"/>
  <c r="N102" i="12"/>
  <c r="L102" i="12"/>
  <c r="O98" i="12"/>
  <c r="N98" i="12"/>
  <c r="N94" i="12"/>
  <c r="L94" i="12"/>
  <c r="O90" i="12"/>
  <c r="N90" i="12"/>
  <c r="N86" i="12"/>
  <c r="L86" i="12"/>
  <c r="O82" i="12"/>
  <c r="N82" i="12"/>
  <c r="N78" i="12"/>
  <c r="L78" i="12"/>
  <c r="N74" i="12"/>
  <c r="N70" i="12"/>
  <c r="L70" i="12"/>
  <c r="N66" i="12"/>
  <c r="N62" i="12"/>
  <c r="L62" i="12"/>
  <c r="N58" i="12"/>
  <c r="N54" i="12"/>
  <c r="L54" i="12"/>
  <c r="N50" i="12"/>
  <c r="N46" i="12"/>
  <c r="L46" i="12"/>
  <c r="N42" i="12"/>
  <c r="N38" i="12"/>
  <c r="L38" i="12"/>
  <c r="N34" i="12"/>
  <c r="N30" i="12"/>
  <c r="L30" i="12"/>
  <c r="N22" i="12"/>
  <c r="L22" i="12"/>
  <c r="N46" i="11"/>
  <c r="L46" i="11"/>
  <c r="L42" i="11"/>
  <c r="O42" i="11"/>
  <c r="N42" i="11"/>
  <c r="L38" i="11"/>
  <c r="N38" i="11"/>
  <c r="L34" i="11"/>
  <c r="N34" i="11"/>
  <c r="N28" i="11"/>
  <c r="L28" i="11"/>
  <c r="N24" i="11"/>
  <c r="L24" i="11"/>
  <c r="N20" i="11"/>
  <c r="L20" i="11"/>
  <c r="N16" i="11"/>
  <c r="L16" i="11"/>
  <c r="O26" i="12"/>
  <c r="O22" i="12"/>
  <c r="O18" i="12"/>
  <c r="O25" i="11"/>
  <c r="K25" i="11"/>
  <c r="K18" i="12"/>
  <c r="K22" i="12"/>
  <c r="K26" i="12"/>
  <c r="M31" i="9"/>
  <c r="M35" i="9"/>
  <c r="M39" i="9"/>
  <c r="P17" i="4"/>
  <c r="L14" i="10"/>
  <c r="O14" i="10"/>
  <c r="O47" i="11"/>
  <c r="N47" i="11"/>
  <c r="N43" i="11"/>
  <c r="M43" i="11"/>
  <c r="L39" i="11"/>
  <c r="O39" i="11"/>
  <c r="N35" i="11"/>
  <c r="M35" i="11"/>
  <c r="M31" i="11"/>
  <c r="L31" i="11"/>
  <c r="L29" i="11"/>
  <c r="N25" i="11"/>
  <c r="M25" i="11"/>
  <c r="L21" i="11"/>
  <c r="O21" i="11"/>
  <c r="N17" i="11"/>
  <c r="O46" i="10"/>
  <c r="N46" i="10"/>
  <c r="L42" i="10"/>
  <c r="O42" i="10"/>
  <c r="O38" i="10"/>
  <c r="N38" i="10"/>
  <c r="L34" i="10"/>
  <c r="O34" i="10"/>
  <c r="O30" i="10"/>
  <c r="N30" i="10"/>
  <c r="L26" i="10"/>
  <c r="O26" i="10"/>
  <c r="O22" i="10"/>
  <c r="N22" i="10"/>
  <c r="L18" i="10"/>
  <c r="O18" i="10"/>
  <c r="N14" i="14"/>
  <c r="N14" i="10"/>
  <c r="L56" i="9"/>
  <c r="O56" i="9"/>
  <c r="N56" i="9"/>
  <c r="O52" i="9"/>
  <c r="N52" i="9"/>
  <c r="L52" i="9"/>
  <c r="L48" i="9"/>
  <c r="O48" i="9"/>
  <c r="N48" i="9"/>
  <c r="O44" i="9"/>
  <c r="N44" i="9"/>
  <c r="L44" i="9"/>
  <c r="O40" i="9"/>
  <c r="N40" i="9"/>
  <c r="L40" i="9"/>
  <c r="N36" i="9"/>
  <c r="O36" i="9"/>
  <c r="L36" i="9"/>
  <c r="N32" i="9"/>
  <c r="O32" i="9"/>
  <c r="N28" i="9"/>
  <c r="O28" i="9"/>
  <c r="L28" i="9"/>
  <c r="L24" i="9"/>
  <c r="O24" i="9"/>
  <c r="N24" i="9"/>
  <c r="L20" i="9"/>
  <c r="O20" i="9"/>
  <c r="N20" i="9"/>
  <c r="L16" i="9"/>
  <c r="O16" i="9"/>
  <c r="N16" i="9"/>
  <c r="M14" i="10"/>
  <c r="M18" i="10"/>
  <c r="M22" i="10"/>
  <c r="M26" i="10"/>
  <c r="M30" i="10"/>
  <c r="M34" i="10"/>
  <c r="M38" i="10"/>
  <c r="M42" i="10"/>
  <c r="M46" i="10"/>
  <c r="M28" i="9"/>
  <c r="M40" i="9"/>
  <c r="M24" i="9"/>
  <c r="M20" i="9"/>
  <c r="M32" i="9"/>
  <c r="M36" i="9"/>
  <c r="M44" i="9"/>
  <c r="M52" i="9"/>
  <c r="O14" i="11"/>
  <c r="K16" i="4"/>
  <c r="M25" i="4"/>
  <c r="M21" i="4"/>
  <c r="M26" i="4"/>
  <c r="K20" i="4"/>
  <c r="M18" i="14"/>
  <c r="K20" i="14"/>
  <c r="M26" i="14"/>
  <c r="K28" i="14"/>
  <c r="M30" i="14"/>
  <c r="M34" i="14"/>
  <c r="P34" i="14" s="1"/>
  <c r="K36" i="14"/>
  <c r="M38" i="14"/>
  <c r="K40" i="14"/>
  <c r="M42" i="14"/>
  <c r="K44" i="14"/>
  <c r="M46" i="14"/>
  <c r="M50" i="14"/>
  <c r="M53" i="14"/>
  <c r="K55" i="14"/>
  <c r="M57" i="14"/>
  <c r="K59" i="14"/>
  <c r="M61" i="14"/>
  <c r="M65" i="14"/>
  <c r="P65" i="14" s="1"/>
  <c r="K67" i="14"/>
  <c r="M69" i="14"/>
  <c r="M19" i="12"/>
  <c r="K19" i="12"/>
  <c r="K21" i="12"/>
  <c r="M23" i="12"/>
  <c r="K23" i="12"/>
  <c r="K25" i="12"/>
  <c r="M27" i="12"/>
  <c r="K27" i="12"/>
  <c r="K29" i="12"/>
  <c r="M29" i="12"/>
  <c r="M31" i="12"/>
  <c r="K31" i="12"/>
  <c r="K33" i="12"/>
  <c r="M35" i="12"/>
  <c r="K35" i="12"/>
  <c r="K37" i="12"/>
  <c r="M39" i="12"/>
  <c r="K39" i="12"/>
  <c r="M41" i="12"/>
  <c r="P41" i="12" s="1"/>
  <c r="M43" i="12"/>
  <c r="K43" i="12"/>
  <c r="K45" i="12"/>
  <c r="M45" i="12"/>
  <c r="M47" i="12"/>
  <c r="K47" i="12"/>
  <c r="M51" i="12"/>
  <c r="K51" i="12"/>
  <c r="K53" i="12"/>
  <c r="M55" i="12"/>
  <c r="K55" i="12"/>
  <c r="M57" i="12"/>
  <c r="P57" i="12" s="1"/>
  <c r="M59" i="12"/>
  <c r="K59" i="12"/>
  <c r="K61" i="12"/>
  <c r="M63" i="12"/>
  <c r="K63" i="12"/>
  <c r="K65" i="12"/>
  <c r="M67" i="12"/>
  <c r="K67" i="12"/>
  <c r="K69" i="12"/>
  <c r="M71" i="12"/>
  <c r="K71" i="12"/>
  <c r="M75" i="12"/>
  <c r="K75" i="12"/>
  <c r="K77" i="12"/>
  <c r="M77" i="12"/>
  <c r="M79" i="12"/>
  <c r="K79" i="12"/>
  <c r="M83" i="12"/>
  <c r="K83" i="12"/>
  <c r="K85" i="12"/>
  <c r="K15" i="12"/>
  <c r="K87" i="12"/>
  <c r="K91" i="12"/>
  <c r="M93" i="12"/>
  <c r="K95" i="12"/>
  <c r="K99" i="12"/>
  <c r="K103" i="12"/>
  <c r="M105" i="12"/>
  <c r="K107" i="12"/>
  <c r="M109" i="12"/>
  <c r="K22" i="11"/>
  <c r="M22" i="11"/>
  <c r="K36" i="11"/>
  <c r="M36" i="11"/>
  <c r="K18" i="11"/>
  <c r="M18" i="11"/>
  <c r="K32" i="11"/>
  <c r="M32" i="11"/>
  <c r="K30" i="11"/>
  <c r="M30" i="11"/>
  <c r="K44" i="11"/>
  <c r="M44" i="11"/>
  <c r="K26" i="11"/>
  <c r="M26" i="11"/>
  <c r="K40" i="11"/>
  <c r="M40" i="11"/>
  <c r="M15" i="10"/>
  <c r="P15" i="10" s="1"/>
  <c r="K15" i="10"/>
  <c r="M23" i="10"/>
  <c r="K23" i="10"/>
  <c r="M31" i="10"/>
  <c r="K31" i="10"/>
  <c r="M39" i="10"/>
  <c r="P39" i="10" s="1"/>
  <c r="K39" i="10"/>
  <c r="M47" i="10"/>
  <c r="K47" i="10"/>
  <c r="M16" i="9"/>
  <c r="K16" i="9"/>
  <c r="M25" i="9"/>
  <c r="K25" i="9"/>
  <c r="M56" i="9"/>
  <c r="K56" i="9"/>
  <c r="K18" i="10"/>
  <c r="K26" i="10"/>
  <c r="K34" i="10"/>
  <c r="K42" i="10"/>
  <c r="K30" i="9"/>
  <c r="M30" i="9"/>
  <c r="M48" i="9"/>
  <c r="K48" i="9"/>
  <c r="M53" i="9"/>
  <c r="K53" i="9"/>
  <c r="K28" i="9"/>
  <c r="K36" i="9"/>
  <c r="K40" i="9"/>
  <c r="M34" i="9"/>
  <c r="M46" i="9"/>
  <c r="M14" i="4"/>
  <c r="P14" i="4" s="1"/>
  <c r="P18" i="4"/>
  <c r="N14" i="9"/>
  <c r="L14" i="9"/>
  <c r="O45" i="10"/>
  <c r="N45" i="10"/>
  <c r="O41" i="10"/>
  <c r="N41" i="10"/>
  <c r="O37" i="10"/>
  <c r="N37" i="10"/>
  <c r="O33" i="10"/>
  <c r="N33" i="10"/>
  <c r="O29" i="10"/>
  <c r="N29" i="10"/>
  <c r="O25" i="10"/>
  <c r="N25" i="10"/>
  <c r="O21" i="10"/>
  <c r="N21" i="10"/>
  <c r="O17" i="10"/>
  <c r="N17" i="10"/>
  <c r="N14" i="13"/>
  <c r="M14" i="9"/>
  <c r="N55" i="9"/>
  <c r="L55" i="9"/>
  <c r="L51" i="9"/>
  <c r="O51" i="9"/>
  <c r="N47" i="9"/>
  <c r="L47" i="9"/>
  <c r="O43" i="9"/>
  <c r="N43" i="9"/>
  <c r="L43" i="9"/>
  <c r="O39" i="9"/>
  <c r="N39" i="9"/>
  <c r="L39" i="9"/>
  <c r="N35" i="9"/>
  <c r="L35" i="9"/>
  <c r="O31" i="9"/>
  <c r="N31" i="9"/>
  <c r="L31" i="9"/>
  <c r="O27" i="9"/>
  <c r="N27" i="9"/>
  <c r="O23" i="9"/>
  <c r="N23" i="9"/>
  <c r="O19" i="9"/>
  <c r="N19" i="9"/>
  <c r="L19" i="9"/>
  <c r="O15" i="9"/>
  <c r="N15" i="9"/>
  <c r="M47" i="9"/>
  <c r="M51" i="9"/>
  <c r="M55" i="9"/>
  <c r="M27" i="9"/>
  <c r="M17" i="10"/>
  <c r="M21" i="10"/>
  <c r="M25" i="10"/>
  <c r="M29" i="10"/>
  <c r="M33" i="10"/>
  <c r="M37" i="10"/>
  <c r="M41" i="10"/>
  <c r="M45" i="10"/>
  <c r="M19" i="9"/>
  <c r="M23" i="9"/>
  <c r="M43" i="9"/>
  <c r="P59" i="14"/>
  <c r="P40" i="12"/>
  <c r="P96" i="12"/>
  <c r="N14" i="11"/>
  <c r="K15" i="14"/>
  <c r="K19" i="14"/>
  <c r="M21" i="14"/>
  <c r="K23" i="14"/>
  <c r="K27" i="14"/>
  <c r="K31" i="14"/>
  <c r="M33" i="14"/>
  <c r="K35" i="14"/>
  <c r="K39" i="14"/>
  <c r="K43" i="14"/>
  <c r="K47" i="14"/>
  <c r="M49" i="14"/>
  <c r="P49" i="14" s="1"/>
  <c r="K51" i="14"/>
  <c r="K54" i="14"/>
  <c r="K58" i="14"/>
  <c r="K62" i="14"/>
  <c r="M64" i="14"/>
  <c r="K66" i="14"/>
  <c r="K20" i="13"/>
  <c r="M20" i="13"/>
  <c r="M18" i="13"/>
  <c r="K18" i="13"/>
  <c r="K16" i="13"/>
  <c r="M16" i="13"/>
  <c r="K24" i="13"/>
  <c r="M24" i="13"/>
  <c r="M14" i="13"/>
  <c r="K14" i="13"/>
  <c r="M22" i="13"/>
  <c r="K22" i="13"/>
  <c r="M14" i="12"/>
  <c r="K16" i="12"/>
  <c r="M18" i="12"/>
  <c r="K20" i="12"/>
  <c r="M22" i="12"/>
  <c r="K24" i="12"/>
  <c r="M26" i="12"/>
  <c r="K28" i="12"/>
  <c r="M30" i="12"/>
  <c r="K32" i="12"/>
  <c r="M34" i="12"/>
  <c r="K36" i="12"/>
  <c r="M38" i="12"/>
  <c r="K40" i="12"/>
  <c r="K44" i="12"/>
  <c r="M46" i="12"/>
  <c r="K48" i="12"/>
  <c r="M50" i="12"/>
  <c r="K52" i="12"/>
  <c r="M54" i="12"/>
  <c r="K56" i="12"/>
  <c r="M58" i="12"/>
  <c r="K60" i="12"/>
  <c r="M62" i="12"/>
  <c r="K64" i="12"/>
  <c r="M66" i="12"/>
  <c r="K68" i="12"/>
  <c r="M70" i="12"/>
  <c r="K72" i="12"/>
  <c r="K76" i="12"/>
  <c r="M78" i="12"/>
  <c r="K80" i="12"/>
  <c r="M82" i="12"/>
  <c r="K84" i="12"/>
  <c r="M86" i="12"/>
  <c r="K88" i="12"/>
  <c r="M90" i="12"/>
  <c r="K92" i="12"/>
  <c r="M94" i="12"/>
  <c r="K96" i="12"/>
  <c r="M98" i="12"/>
  <c r="K100" i="12"/>
  <c r="M102" i="12"/>
  <c r="K104" i="12"/>
  <c r="K108" i="12"/>
  <c r="M110" i="12"/>
  <c r="M16" i="11"/>
  <c r="M20" i="11"/>
  <c r="M24" i="11"/>
  <c r="M28" i="11"/>
  <c r="M34" i="11"/>
  <c r="M38" i="11"/>
  <c r="M42" i="11"/>
  <c r="M46" i="11"/>
  <c r="K14" i="10"/>
  <c r="K17" i="10"/>
  <c r="K21" i="10"/>
  <c r="K25" i="10"/>
  <c r="K29" i="10"/>
  <c r="K33" i="10"/>
  <c r="K37" i="10"/>
  <c r="K41" i="10"/>
  <c r="K45" i="10"/>
  <c r="K31" i="9"/>
  <c r="K47" i="9"/>
  <c r="M26" i="9"/>
  <c r="M22" i="9"/>
  <c r="K23" i="9"/>
  <c r="M38" i="9"/>
  <c r="K39" i="9"/>
  <c r="M54" i="9"/>
  <c r="K55" i="9"/>
  <c r="N28" i="4"/>
  <c r="G16" i="2" s="1"/>
  <c r="K19" i="4"/>
  <c r="K23" i="4"/>
  <c r="K15" i="4"/>
  <c r="L28" i="4"/>
  <c r="I16" i="2" s="1"/>
  <c r="P42" i="11" l="1"/>
  <c r="P22" i="13"/>
  <c r="M37" i="11"/>
  <c r="M45" i="11"/>
  <c r="P45" i="11" s="1"/>
  <c r="P44" i="11"/>
  <c r="K14" i="11"/>
  <c r="P37" i="11"/>
  <c r="M41" i="11"/>
  <c r="P41" i="11" s="1"/>
  <c r="P47" i="10"/>
  <c r="M42" i="9"/>
  <c r="P98" i="12"/>
  <c r="P82" i="12"/>
  <c r="P20" i="13"/>
  <c r="M41" i="14"/>
  <c r="P41" i="14" s="1"/>
  <c r="P31" i="10"/>
  <c r="P30" i="11"/>
  <c r="P32" i="11"/>
  <c r="M97" i="12"/>
  <c r="P97" i="12" s="1"/>
  <c r="K73" i="12"/>
  <c r="M33" i="12"/>
  <c r="P33" i="12" s="1"/>
  <c r="M25" i="12"/>
  <c r="P25" i="12" s="1"/>
  <c r="P46" i="14"/>
  <c r="P38" i="14"/>
  <c r="K27" i="11"/>
  <c r="P25" i="11"/>
  <c r="P26" i="12"/>
  <c r="M56" i="14"/>
  <c r="P23" i="10"/>
  <c r="M27" i="11"/>
  <c r="P27" i="11" s="1"/>
  <c r="M65" i="12"/>
  <c r="P65" i="12" s="1"/>
  <c r="K41" i="12"/>
  <c r="P76" i="12"/>
  <c r="P52" i="12"/>
  <c r="P24" i="12"/>
  <c r="P44" i="14"/>
  <c r="P15" i="4"/>
  <c r="M23" i="13"/>
  <c r="P23" i="13" s="1"/>
  <c r="P18" i="13"/>
  <c r="P39" i="14"/>
  <c r="P37" i="14"/>
  <c r="P52" i="14"/>
  <c r="P68" i="14"/>
  <c r="P22" i="14"/>
  <c r="P40" i="14"/>
  <c r="P45" i="14"/>
  <c r="P90" i="12"/>
  <c r="M17" i="12"/>
  <c r="P17" i="12" s="1"/>
  <c r="M61" i="12"/>
  <c r="P61" i="12" s="1"/>
  <c r="P95" i="12"/>
  <c r="P64" i="12"/>
  <c r="P44" i="12"/>
  <c r="P84" i="12"/>
  <c r="M49" i="12"/>
  <c r="P49" i="12" s="1"/>
  <c r="K49" i="12"/>
  <c r="P80" i="12"/>
  <c r="M81" i="12"/>
  <c r="P81" i="12" s="1"/>
  <c r="M73" i="12"/>
  <c r="P73" i="12" s="1"/>
  <c r="K57" i="12"/>
  <c r="P92" i="12"/>
  <c r="P36" i="12"/>
  <c r="P105" i="12"/>
  <c r="K81" i="12"/>
  <c r="P108" i="12"/>
  <c r="P28" i="12"/>
  <c r="P68" i="12"/>
  <c r="P49" i="9"/>
  <c r="P41" i="9"/>
  <c r="P19" i="10"/>
  <c r="M29" i="14"/>
  <c r="P29" i="14" s="1"/>
  <c r="P21" i="14"/>
  <c r="P15" i="14"/>
  <c r="P19" i="14"/>
  <c r="K17" i="14"/>
  <c r="P20" i="14"/>
  <c r="P64" i="14"/>
  <c r="P33" i="14"/>
  <c r="P36" i="14"/>
  <c r="P67" i="14"/>
  <c r="P60" i="14"/>
  <c r="P61" i="14"/>
  <c r="P53" i="14"/>
  <c r="P69" i="14"/>
  <c r="P42" i="14"/>
  <c r="P56" i="14"/>
  <c r="P17" i="14"/>
  <c r="P57" i="14"/>
  <c r="P30" i="14"/>
  <c r="L33" i="13"/>
  <c r="I21" i="2" s="1"/>
  <c r="P16" i="13"/>
  <c r="P19" i="13"/>
  <c r="P24" i="13"/>
  <c r="P103" i="12"/>
  <c r="P100" i="12"/>
  <c r="P15" i="12"/>
  <c r="M85" i="12"/>
  <c r="P85" i="12" s="1"/>
  <c r="P77" i="12"/>
  <c r="M69" i="12"/>
  <c r="P69" i="12" s="1"/>
  <c r="M53" i="12"/>
  <c r="P53" i="12" s="1"/>
  <c r="P45" i="12"/>
  <c r="M37" i="12"/>
  <c r="P37" i="12" s="1"/>
  <c r="P29" i="12"/>
  <c r="M21" i="12"/>
  <c r="P21" i="12" s="1"/>
  <c r="P91" i="12"/>
  <c r="P20" i="12"/>
  <c r="P48" i="12"/>
  <c r="P18" i="12"/>
  <c r="P110" i="12"/>
  <c r="P22" i="12"/>
  <c r="P87" i="12"/>
  <c r="P104" i="12"/>
  <c r="P56" i="12"/>
  <c r="P36" i="11"/>
  <c r="P39" i="11"/>
  <c r="P40" i="11"/>
  <c r="P28" i="9"/>
  <c r="P17" i="9"/>
  <c r="P29" i="9"/>
  <c r="M15" i="9"/>
  <c r="M57" i="9" s="1"/>
  <c r="F17" i="2" s="1"/>
  <c r="P25" i="9"/>
  <c r="P53" i="9"/>
  <c r="P21" i="4"/>
  <c r="P26" i="4"/>
  <c r="P31" i="11"/>
  <c r="P99" i="12"/>
  <c r="P107" i="12"/>
  <c r="P54" i="14"/>
  <c r="P47" i="11"/>
  <c r="P32" i="12"/>
  <c r="P55" i="14"/>
  <c r="P14" i="10"/>
  <c r="P66" i="14"/>
  <c r="P51" i="14"/>
  <c r="P35" i="14"/>
  <c r="P23" i="14"/>
  <c r="P27" i="14"/>
  <c r="P43" i="14"/>
  <c r="P58" i="14"/>
  <c r="P21" i="9"/>
  <c r="P18" i="14"/>
  <c r="P25" i="4"/>
  <c r="P42" i="10"/>
  <c r="P26" i="10"/>
  <c r="L70" i="14"/>
  <c r="I22" i="2" s="1"/>
  <c r="O23" i="11"/>
  <c r="P23" i="11" s="1"/>
  <c r="O25" i="14"/>
  <c r="P25" i="14" s="1"/>
  <c r="P34" i="10"/>
  <c r="O62" i="12"/>
  <c r="P62" i="12" s="1"/>
  <c r="P35" i="9"/>
  <c r="O50" i="12"/>
  <c r="P50" i="12" s="1"/>
  <c r="P50" i="14"/>
  <c r="O24" i="4"/>
  <c r="P24" i="4" s="1"/>
  <c r="K24" i="4"/>
  <c r="K24" i="11"/>
  <c r="O24" i="11"/>
  <c r="P24" i="11" s="1"/>
  <c r="K46" i="11"/>
  <c r="O46" i="11"/>
  <c r="P46" i="11" s="1"/>
  <c r="P30" i="9"/>
  <c r="O58" i="12"/>
  <c r="P58" i="12" s="1"/>
  <c r="M19" i="11"/>
  <c r="P75" i="12"/>
  <c r="P109" i="12"/>
  <c r="P101" i="12"/>
  <c r="P93" i="12"/>
  <c r="P46" i="10"/>
  <c r="P30" i="10"/>
  <c r="K29" i="11"/>
  <c r="O29" i="11"/>
  <c r="P29" i="11" s="1"/>
  <c r="K106" i="12"/>
  <c r="O106" i="12"/>
  <c r="P106" i="12" s="1"/>
  <c r="P26" i="11"/>
  <c r="N70" i="14"/>
  <c r="G22" i="2" s="1"/>
  <c r="P18" i="11"/>
  <c r="P19" i="9"/>
  <c r="P27" i="9"/>
  <c r="O63" i="14"/>
  <c r="P63" i="14" s="1"/>
  <c r="K63" i="14"/>
  <c r="O48" i="14"/>
  <c r="P48" i="14" s="1"/>
  <c r="K48" i="14"/>
  <c r="O32" i="14"/>
  <c r="P32" i="14" s="1"/>
  <c r="K32" i="14"/>
  <c r="O24" i="14"/>
  <c r="P24" i="14" s="1"/>
  <c r="K24" i="14"/>
  <c r="O16" i="14"/>
  <c r="P16" i="14" s="1"/>
  <c r="K16" i="14"/>
  <c r="P26" i="14"/>
  <c r="O30" i="12"/>
  <c r="P30" i="12" s="1"/>
  <c r="P45" i="9"/>
  <c r="K17" i="11"/>
  <c r="O17" i="11"/>
  <c r="P17" i="11" s="1"/>
  <c r="K74" i="12"/>
  <c r="O74" i="12"/>
  <c r="P74" i="12" s="1"/>
  <c r="K42" i="12"/>
  <c r="O42" i="12"/>
  <c r="P42" i="12" s="1"/>
  <c r="K28" i="11"/>
  <c r="O28" i="11"/>
  <c r="P28" i="11" s="1"/>
  <c r="P47" i="9"/>
  <c r="P36" i="9"/>
  <c r="M33" i="11"/>
  <c r="O33" i="11"/>
  <c r="O20" i="10"/>
  <c r="P20" i="10" s="1"/>
  <c r="O36" i="10"/>
  <c r="P36" i="10" s="1"/>
  <c r="P52" i="9"/>
  <c r="N33" i="13"/>
  <c r="G21" i="2" s="1"/>
  <c r="P48" i="9"/>
  <c r="P83" i="12"/>
  <c r="P79" i="12"/>
  <c r="P51" i="12"/>
  <c r="P47" i="12"/>
  <c r="K34" i="11"/>
  <c r="O34" i="11"/>
  <c r="P34" i="11" s="1"/>
  <c r="K78" i="12"/>
  <c r="O78" i="12"/>
  <c r="P78" i="12" s="1"/>
  <c r="K46" i="12"/>
  <c r="O46" i="12"/>
  <c r="P46" i="12" s="1"/>
  <c r="O32" i="10"/>
  <c r="P32" i="10" s="1"/>
  <c r="O38" i="9"/>
  <c r="P38" i="9" s="1"/>
  <c r="K28" i="10"/>
  <c r="O15" i="11"/>
  <c r="K15" i="11"/>
  <c r="M15" i="11"/>
  <c r="N48" i="11"/>
  <c r="G19" i="2" s="1"/>
  <c r="K21" i="13"/>
  <c r="O21" i="13"/>
  <c r="P21" i="13" s="1"/>
  <c r="K14" i="14"/>
  <c r="O14" i="14"/>
  <c r="P14" i="14" s="1"/>
  <c r="O38" i="12"/>
  <c r="P38" i="12" s="1"/>
  <c r="P71" i="12"/>
  <c r="P67" i="12"/>
  <c r="P59" i="12"/>
  <c r="P43" i="12"/>
  <c r="P39" i="12"/>
  <c r="P35" i="12"/>
  <c r="P27" i="12"/>
  <c r="P23" i="12"/>
  <c r="P19" i="12"/>
  <c r="O70" i="12"/>
  <c r="P70" i="12" s="1"/>
  <c r="O17" i="13"/>
  <c r="P17" i="13" s="1"/>
  <c r="P44" i="10"/>
  <c r="K20" i="11"/>
  <c r="O20" i="11"/>
  <c r="P20" i="11" s="1"/>
  <c r="K102" i="12"/>
  <c r="O102" i="12"/>
  <c r="P102" i="12" s="1"/>
  <c r="K94" i="12"/>
  <c r="O94" i="12"/>
  <c r="P94" i="12" s="1"/>
  <c r="K86" i="12"/>
  <c r="O86" i="12"/>
  <c r="P86" i="12" s="1"/>
  <c r="K54" i="12"/>
  <c r="O54" i="12"/>
  <c r="P54" i="12" s="1"/>
  <c r="O40" i="10"/>
  <c r="P40" i="10" s="1"/>
  <c r="K15" i="13"/>
  <c r="K44" i="10"/>
  <c r="O34" i="12"/>
  <c r="P34" i="12" s="1"/>
  <c r="O66" i="12"/>
  <c r="P66" i="12" s="1"/>
  <c r="K46" i="9"/>
  <c r="O46" i="9"/>
  <c r="P46" i="9" s="1"/>
  <c r="K16" i="10"/>
  <c r="O16" i="10"/>
  <c r="P16" i="10" s="1"/>
  <c r="K26" i="9"/>
  <c r="O26" i="9"/>
  <c r="P26" i="9" s="1"/>
  <c r="P44" i="9"/>
  <c r="O34" i="9"/>
  <c r="P34" i="9" s="1"/>
  <c r="K19" i="10"/>
  <c r="O42" i="9"/>
  <c r="P42" i="9" s="1"/>
  <c r="P51" i="9"/>
  <c r="O18" i="9"/>
  <c r="P18" i="9" s="1"/>
  <c r="O50" i="9"/>
  <c r="P50" i="9" s="1"/>
  <c r="K45" i="9"/>
  <c r="P18" i="10"/>
  <c r="K54" i="9"/>
  <c r="O54" i="9"/>
  <c r="P54" i="9" s="1"/>
  <c r="K22" i="9"/>
  <c r="O22" i="9"/>
  <c r="P22" i="9" s="1"/>
  <c r="K24" i="10"/>
  <c r="O24" i="10"/>
  <c r="P24" i="10" s="1"/>
  <c r="K17" i="12"/>
  <c r="K52" i="14"/>
  <c r="K38" i="14"/>
  <c r="K23" i="13"/>
  <c r="K109" i="12"/>
  <c r="K37" i="11"/>
  <c r="K93" i="12"/>
  <c r="P35" i="11"/>
  <c r="K69" i="14"/>
  <c r="K97" i="12"/>
  <c r="K22" i="14"/>
  <c r="K45" i="14"/>
  <c r="K30" i="14"/>
  <c r="K56" i="14"/>
  <c r="K42" i="14"/>
  <c r="K19" i="13"/>
  <c r="L57" i="9"/>
  <c r="I17" i="2" s="1"/>
  <c r="P43" i="9"/>
  <c r="P63" i="12"/>
  <c r="P55" i="12"/>
  <c r="P31" i="12"/>
  <c r="P38" i="10"/>
  <c r="P22" i="10"/>
  <c r="P41" i="10"/>
  <c r="L48" i="10"/>
  <c r="I18" i="2" s="1"/>
  <c r="P14" i="9"/>
  <c r="P21" i="11"/>
  <c r="P43" i="11"/>
  <c r="N111" i="12"/>
  <c r="G20" i="2" s="1"/>
  <c r="L111" i="12"/>
  <c r="I20" i="2" s="1"/>
  <c r="K101" i="12"/>
  <c r="K61" i="14"/>
  <c r="P28" i="10"/>
  <c r="P33" i="10"/>
  <c r="O16" i="11"/>
  <c r="P16" i="11" s="1"/>
  <c r="K65" i="14"/>
  <c r="K49" i="14"/>
  <c r="K34" i="14"/>
  <c r="K21" i="9"/>
  <c r="K35" i="10"/>
  <c r="O35" i="10"/>
  <c r="P35" i="10" s="1"/>
  <c r="K38" i="11"/>
  <c r="K33" i="11"/>
  <c r="K49" i="9"/>
  <c r="K41" i="11"/>
  <c r="K68" i="14"/>
  <c r="K53" i="14"/>
  <c r="K37" i="14"/>
  <c r="K18" i="4"/>
  <c r="K17" i="4"/>
  <c r="K27" i="4"/>
  <c r="K22" i="4"/>
  <c r="P38" i="11"/>
  <c r="O37" i="9"/>
  <c r="P37" i="9" s="1"/>
  <c r="K37" i="9"/>
  <c r="K60" i="14"/>
  <c r="K46" i="14"/>
  <c r="K26" i="14"/>
  <c r="K18" i="14"/>
  <c r="K105" i="12"/>
  <c r="K89" i="12"/>
  <c r="K57" i="14"/>
  <c r="K41" i="14"/>
  <c r="K45" i="11"/>
  <c r="N57" i="9"/>
  <c r="G17" i="2" s="1"/>
  <c r="P22" i="11"/>
  <c r="K17" i="9"/>
  <c r="K64" i="14"/>
  <c r="K50" i="14"/>
  <c r="K33" i="14"/>
  <c r="K43" i="10"/>
  <c r="O43" i="10"/>
  <c r="P43" i="10" s="1"/>
  <c r="K27" i="10"/>
  <c r="O27" i="10"/>
  <c r="K26" i="4"/>
  <c r="K21" i="4"/>
  <c r="K25" i="4"/>
  <c r="O33" i="9"/>
  <c r="P33" i="9" s="1"/>
  <c r="K33" i="9"/>
  <c r="P32" i="9"/>
  <c r="P56" i="9"/>
  <c r="P16" i="9"/>
  <c r="K14" i="12"/>
  <c r="N48" i="10"/>
  <c r="G18" i="2" s="1"/>
  <c r="P39" i="9"/>
  <c r="P20" i="9"/>
  <c r="P40" i="9"/>
  <c r="P31" i="9"/>
  <c r="P29" i="10"/>
  <c r="P37" i="10"/>
  <c r="P45" i="10"/>
  <c r="P24" i="9"/>
  <c r="P21" i="10"/>
  <c r="P23" i="9"/>
  <c r="P17" i="10"/>
  <c r="L48" i="11"/>
  <c r="I19" i="2" s="1"/>
  <c r="P25" i="10"/>
  <c r="P55" i="9"/>
  <c r="P14" i="11"/>
  <c r="M48" i="10"/>
  <c r="F18" i="2" s="1"/>
  <c r="P14" i="13"/>
  <c r="P14" i="12"/>
  <c r="M28" i="4"/>
  <c r="F16" i="2" s="1"/>
  <c r="P15" i="9" l="1"/>
  <c r="K23" i="11"/>
  <c r="K25" i="14"/>
  <c r="O19" i="11"/>
  <c r="P19" i="11" s="1"/>
  <c r="K19" i="11"/>
  <c r="M111" i="12"/>
  <c r="F20" i="2" s="1"/>
  <c r="M48" i="11"/>
  <c r="F19" i="2" s="1"/>
  <c r="M70" i="14"/>
  <c r="F22" i="2" s="1"/>
  <c r="K36" i="10"/>
  <c r="P33" i="11"/>
  <c r="K20" i="10"/>
  <c r="P15" i="11"/>
  <c r="M33" i="13"/>
  <c r="F21" i="2" s="1"/>
  <c r="P28" i="4"/>
  <c r="E16" i="2" s="1"/>
  <c r="O28" i="4"/>
  <c r="H16" i="2" s="1"/>
  <c r="P27" i="10"/>
  <c r="P48" i="10" l="1"/>
  <c r="E18" i="2" s="1"/>
  <c r="D1" i="10" s="1"/>
  <c r="O48" i="10"/>
  <c r="H18" i="2" s="1"/>
  <c r="B16" i="2"/>
  <c r="D1" i="4"/>
  <c r="B18" i="2"/>
  <c r="N9" i="4"/>
  <c r="O57" i="9"/>
  <c r="H17" i="2" s="1"/>
  <c r="O70" i="14"/>
  <c r="H22" i="2" s="1"/>
  <c r="O48" i="11"/>
  <c r="H19" i="2" s="1"/>
  <c r="P57" i="9"/>
  <c r="N9" i="9" s="1"/>
  <c r="O111" i="12"/>
  <c r="H20" i="2" s="1"/>
  <c r="P111" i="12"/>
  <c r="N9" i="12" s="1"/>
  <c r="P70" i="14"/>
  <c r="N9" i="14" s="1"/>
  <c r="O33" i="13"/>
  <c r="H21" i="2" s="1"/>
  <c r="P48" i="11"/>
  <c r="E19" i="2" s="1"/>
  <c r="P33" i="13"/>
  <c r="N9" i="13" s="1"/>
  <c r="N9" i="10"/>
  <c r="B19" i="2" l="1"/>
  <c r="D1" i="11"/>
  <c r="E17" i="2"/>
  <c r="E20" i="2"/>
  <c r="E22" i="2"/>
  <c r="N9" i="11"/>
  <c r="E21" i="2"/>
  <c r="B20" i="2" l="1"/>
  <c r="D1" i="12"/>
  <c r="B17" i="2"/>
  <c r="D1" i="9"/>
  <c r="B22" i="2"/>
  <c r="D1" i="14"/>
  <c r="B21" i="2"/>
  <c r="D1" i="13"/>
  <c r="H14" i="3"/>
  <c r="M14" i="3" s="1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L14" i="3"/>
  <c r="O15" i="3" l="1"/>
  <c r="M16" i="3"/>
  <c r="O16" i="3"/>
  <c r="M17" i="3"/>
  <c r="O17" i="3"/>
  <c r="O18" i="3"/>
  <c r="O19" i="3"/>
  <c r="M20" i="3"/>
  <c r="O20" i="3"/>
  <c r="M21" i="3"/>
  <c r="O21" i="3"/>
  <c r="P21" i="3" s="1"/>
  <c r="O22" i="3"/>
  <c r="O23" i="3"/>
  <c r="M24" i="3"/>
  <c r="O24" i="3"/>
  <c r="M25" i="3"/>
  <c r="O25" i="3"/>
  <c r="M26" i="3"/>
  <c r="O26" i="3"/>
  <c r="O27" i="3"/>
  <c r="O14" i="3"/>
  <c r="P14" i="3" s="1"/>
  <c r="M18" i="3"/>
  <c r="M22" i="3"/>
  <c r="M27" i="3"/>
  <c r="P16" i="3"/>
  <c r="L28" i="3"/>
  <c r="M15" i="3"/>
  <c r="M19" i="3"/>
  <c r="M23" i="3"/>
  <c r="N28" i="3"/>
  <c r="P18" i="3" l="1"/>
  <c r="P26" i="3"/>
  <c r="P27" i="3"/>
  <c r="P22" i="3"/>
  <c r="P25" i="3"/>
  <c r="P20" i="3"/>
  <c r="P17" i="3"/>
  <c r="K20" i="3"/>
  <c r="K26" i="3"/>
  <c r="P24" i="3"/>
  <c r="K17" i="3"/>
  <c r="K25" i="3"/>
  <c r="P15" i="3"/>
  <c r="P23" i="3"/>
  <c r="P19" i="3"/>
  <c r="G15" i="2"/>
  <c r="K21" i="3"/>
  <c r="K16" i="3"/>
  <c r="K24" i="3"/>
  <c r="K23" i="3"/>
  <c r="K19" i="3"/>
  <c r="K15" i="3"/>
  <c r="K27" i="3"/>
  <c r="K22" i="3"/>
  <c r="K18" i="3"/>
  <c r="K14" i="3"/>
  <c r="I15" i="2"/>
  <c r="M28" i="3"/>
  <c r="P28" i="3" l="1"/>
  <c r="O28" i="3"/>
  <c r="F15" i="2"/>
  <c r="H15" i="2" l="1"/>
  <c r="N9" i="3"/>
  <c r="E15" i="2"/>
  <c r="B15" i="2" l="1"/>
  <c r="D1" i="3"/>
  <c r="I23" i="2"/>
  <c r="H23" i="2"/>
  <c r="G23" i="2"/>
  <c r="F23" i="2"/>
  <c r="E23" i="2"/>
  <c r="E26" i="2" s="1"/>
  <c r="D11" i="2" l="1"/>
  <c r="E24" i="2"/>
  <c r="E25" i="2" s="1"/>
  <c r="E27" i="2" l="1"/>
  <c r="D10" i="2" l="1"/>
  <c r="C19" i="1"/>
  <c r="C20" i="1" s="1"/>
  <c r="C22" i="1" s="1"/>
</calcChain>
</file>

<file path=xl/sharedStrings.xml><?xml version="1.0" encoding="utf-8"?>
<sst xmlns="http://schemas.openxmlformats.org/spreadsheetml/2006/main" count="1260" uniqueCount="329">
  <si>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</si>
  <si>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</si>
  <si>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</si>
  <si>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</si>
  <si>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</si>
  <si>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</si>
  <si>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</si>
  <si>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</si>
  <si>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</si>
  <si>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</si>
  <si>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</si>
  <si>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</si>
  <si>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</si>
  <si>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</si>
  <si>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</si>
  <si>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</si>
  <si>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</si>
  <si>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</si>
  <si>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</si>
  <si>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</si>
  <si>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</si>
  <si>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</si>
  <si>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</si>
  <si>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</si>
  <si>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</si>
  <si>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</si>
  <si>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</si>
  <si>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</si>
  <si>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</si>
  <si>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</si>
  <si>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</si>
  <si>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</si>
  <si>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</si>
  <si>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</si>
  <si>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</si>
  <si>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</si>
  <si>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</si>
  <si>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</si>
  <si>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</si>
  <si>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</si>
  <si>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</si>
  <si>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</si>
  <si>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</si>
  <si>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</si>
  <si>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</si>
  <si>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</si>
  <si>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</si>
  <si>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</si>
  <si>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</si>
  <si>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</si>
  <si>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</si>
  <si>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</si>
  <si>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</si>
  <si>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</si>
  <si>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</si>
  <si>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Ievērībai!</t>
  </si>
  <si>
    <t>Pretendents ir tiesīgs izmantot tikai Pasūtītāja pievienoto būvizmaksu noteikšanas tāmes veidni.</t>
  </si>
  <si>
    <t>Piezīme:</t>
  </si>
  <si>
    <t xml:space="preserve">• Siltināšanas un apmešanas darbi veicami saskaņā ar ETAG 004 „Eiropas tehniskā apstiprinājuma pamatnostādne ārējās siltumizolācijas sistēmām un apmetumam” </t>
  </si>
  <si>
    <t>• Visiem būvmateriāliem jābūt marķētiem ar CE zīmi.</t>
  </si>
  <si>
    <t>Finanšu rezerve</t>
  </si>
  <si>
    <t>Kopā ar finanšu rezervi</t>
  </si>
  <si>
    <t>Aisteres iela 7, Liepāja</t>
  </si>
  <si>
    <t>WS-41-17</t>
  </si>
  <si>
    <t>Daudzdzīvokļu dzīvojamā māja</t>
  </si>
  <si>
    <t>Tāme sastādīta  20__. gada tirgus cenās, pamatojoties uz AR un BK daļas rasējumiem</t>
  </si>
  <si>
    <t>Jumta elementu virsmas remonts ēkai Nr.1</t>
  </si>
  <si>
    <t>Jumta izbūve ēkai Nr.1</t>
  </si>
  <si>
    <t>Jumta elementu virsmas remonts ēkai Nr.2</t>
  </si>
  <si>
    <t>Jumta izbūve ēkai Nr.2</t>
  </si>
  <si>
    <t>līg.c.</t>
  </si>
  <si>
    <t>Metāla nožogojuma montāža, h=2,0 m</t>
  </si>
  <si>
    <t>m</t>
  </si>
  <si>
    <t xml:space="preserve"> </t>
  </si>
  <si>
    <t>Žogs 3,5×2m</t>
  </si>
  <si>
    <t>gb</t>
  </si>
  <si>
    <t>Pēda</t>
  </si>
  <si>
    <t>Signāllentes novilkšana.</t>
  </si>
  <si>
    <t xml:space="preserve">Sastatņu montēšana </t>
  </si>
  <si>
    <t>m²</t>
  </si>
  <si>
    <t>Sastatnes</t>
  </si>
  <si>
    <t>celtniecības aizsargsiets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</si>
  <si>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</si>
  <si>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</si>
  <si>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</si>
  <si>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</si>
  <si>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</si>
  <si>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</si>
  <si>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>kg</t>
  </si>
  <si>
    <t>gb.</t>
  </si>
  <si>
    <t>Paligmateriāli</t>
  </si>
  <si>
    <t>kpl</t>
  </si>
  <si>
    <t>Būvgružu savākšana un aizvešana</t>
  </si>
  <si>
    <t>m³</t>
  </si>
  <si>
    <t>Gružu konteiners</t>
  </si>
  <si>
    <t xml:space="preserve">Tiešās izmaksas kopā, t. sk. darba devēja sociālais nodoklis 24.09% </t>
  </si>
  <si>
    <t xml:space="preserve">Krāsa </t>
  </si>
  <si>
    <t>betons</t>
  </si>
  <si>
    <t>kmpl.</t>
  </si>
  <si>
    <t>Java M100</t>
  </si>
  <si>
    <t xml:space="preserve">Bloki </t>
  </si>
  <si>
    <t>Vēdināšanas izvadi, 470x470 mm; h=2,1m - 22 gb; h=1m - 5 gb; no keramzīt bloku mūra:</t>
  </si>
  <si>
    <t xml:space="preserve">  * bēniņos esošo izvadu augšējo mūra kārtu atjaunošana: 2 kārtas, 510x510 mm, 27 izvadu pamatnes</t>
  </si>
  <si>
    <t>Ķieģeļi</t>
  </si>
  <si>
    <t xml:space="preserve">  * vēdināšanas izvadi no keramzīta bloku mūra (0,47x0,47x2,1x22gb+0,47x0,47x1x5 gb, (stiegrot katru 3.šuvi)</t>
  </si>
  <si>
    <t xml:space="preserve">  * izvadu sānu un augšējās mūra virsmas apmešana un krāsošana virsjumta daļā</t>
  </si>
  <si>
    <t xml:space="preserve">Špaktels </t>
  </si>
  <si>
    <t>Skārda jumtiņu ierīkošana vēdināšanas izvadiem:</t>
  </si>
  <si>
    <t xml:space="preserve">  * metāla enkurdetaļas - 4x40, l=500; 4 gab uz izvadu; kopā 108 gab; kop.L=54 m</t>
  </si>
  <si>
    <t xml:space="preserve">  * metāla detaļa - 4x40 pa jumtiņa perimetru,  l=1,9 m; 1 gab uz izvadu; kop.L=51,3 m</t>
  </si>
  <si>
    <t xml:space="preserve">  * ķīļenkuri M10x60 detaļu nostiprināšanai pie izvadu mūra, 2 gab uz detaļu</t>
  </si>
  <si>
    <t xml:space="preserve">  * jumta skārds izvadu jumtiņu segumam; 0,7 m² uz jumtiņu</t>
  </si>
  <si>
    <t xml:space="preserve"> * metāla detaļu pretkorozijas krāsošana</t>
  </si>
  <si>
    <t>Izvadu pieslēgumu izveidošana no gludā jumta skārda pie jumta segumu:</t>
  </si>
  <si>
    <t xml:space="preserve">  * gropes iefrēzēšana izvadu bloku mūrī 2 cm dziļi  skārda ievietošanai</t>
  </si>
  <si>
    <t xml:space="preserve">  * gludā skārda losne, b=300, pēc vietas izlocīta gar izvadiem</t>
  </si>
  <si>
    <t xml:space="preserve">  * šuvju hermetizēšana gar skārda pieslēgumiem</t>
  </si>
  <si>
    <t>Atvērumu Ø500 aizbetonēšana pēc atkritumu vadu demontāžas (20 vietas); atvērumi  42x42cm - 5 gb:</t>
  </si>
  <si>
    <t xml:space="preserve">  * mitruma izturīgās OSB plātnes Ø500, b=25 mm, sagatavots kā veidnis</t>
  </si>
  <si>
    <t xml:space="preserve">  * mitruma izturīgās OSB plātnes 420x420, b=25 mm, sagatavots kā veidnis</t>
  </si>
  <si>
    <t xml:space="preserve">  * betons B20 F50, plātnes b=6 cm, kā arī dobumu aizpildīšanai panelī</t>
  </si>
  <si>
    <t xml:space="preserve">  * stiegru siets, Ø8AIII, 100x100 mm, sagatavots izmēram Ø500</t>
  </si>
  <si>
    <t xml:space="preserve">  * stiegru siets, Ø8AIII, 100x100 mm, sagatavots izmēram 420x420</t>
  </si>
  <si>
    <t xml:space="preserve">  * L 75x5 pa lūkas perimetru, l=15 cm, 8 gb uz atv., kop.L=30 m</t>
  </si>
  <si>
    <t xml:space="preserve">  * ķīļenkuri Ø10x80, 1 gab uz detaļu, 8 gb uz atvērumu</t>
  </si>
  <si>
    <t xml:space="preserve">  * metāla detaļu pretkorozijas krāsojums</t>
  </si>
  <si>
    <t xml:space="preserve">  * atvēruma apšūšana ar pielāgotu, krāsotu ugunsdrošu ģipškartona plātni, b=15 mm</t>
  </si>
  <si>
    <t xml:space="preserve">Plaisas, b=30 mm, remonts bēniņu pārsegumā (2 plaisas, ass 5-5; E-E); </t>
  </si>
  <si>
    <t xml:space="preserve">  * plaisas iztīrīšana, aizpildīšana ar  šuvju mastiku </t>
  </si>
  <si>
    <t xml:space="preserve">  * metāla plātņu -10x150x150 enkurošana pie pārseguma, 10 gb uz plaisu, kopā 20 gab</t>
  </si>
  <si>
    <t xml:space="preserve">  * ķīmiskie dībeļi M16x200; 4 gab uz detaļu</t>
  </si>
  <si>
    <t xml:space="preserve">  * stieņu Ø20, l=700, piemetināšana pie plātnēm, 20 gb, kop.L=14 m</t>
  </si>
  <si>
    <t xml:space="preserve">  grunts pretkorozijas</t>
  </si>
  <si>
    <t xml:space="preserve">  * metāla detaļu apbetonēšana ar smalku betonu B20, slāņa biezums 50 mm, josla 1x4* m  </t>
  </si>
  <si>
    <t>Vēdināšanas izvadi, 470x470 mm; h=2,1m - 22 gb; h=1m - 5 gb; no keramzīta bloku mūra:</t>
  </si>
  <si>
    <t xml:space="preserve">  * bēniņos esošo izvadu augšējo mūra kārtu atjaunošana: 2 kārtas, 510x510 mm, 13 izvadu pamatnes</t>
  </si>
  <si>
    <t xml:space="preserve">  * vēdināšanas izvadi no keramzīta bloku mūra (0,47x0,47x2,1x11gb+0,47x0,47x1x2 gb, (stiegrot katru 3.šuvi)</t>
  </si>
  <si>
    <t xml:space="preserve">  * metāla enkurdetaļas - 4x40, l=500; 4 gab uz izvadu; kopā 52 gab; kop.L=26 m</t>
  </si>
  <si>
    <t xml:space="preserve">  * metāla detaļa - 4x40 pa jumtiņa perimetru,  l=1,9 m; 1 gab uz izvadu; kop.L=24.7 m</t>
  </si>
  <si>
    <t>Atvērumu Ø500 aizbetonēšana pēc atkritumu vadu demontāžas (12 vietas); atvērumi 420x420 - 2 gab:</t>
  </si>
  <si>
    <t xml:space="preserve">  * L 75x5 pa lūkas perimetru, l=15 cm, 8 gb uz atv., kop.L=14.4 m</t>
  </si>
  <si>
    <t>Jumta konstrukciju demontāžas darbi. Parapetu izbūve. Ēka Nr.1, t.sk. visu elementu atbilstoša utilizācija</t>
  </si>
  <si>
    <t>Dzelzsbetona jumtiņu, 0,3x6,3 m, demontāža, 26 gab, svars  0,31 T, skat..lapu BK-3</t>
  </si>
  <si>
    <t>T</t>
  </si>
  <si>
    <t>Delzsbetona jumta paneļu, 3,2x5,5 m, demontāža, 35 gab, svars 3 T, skat.lapu BK-3</t>
  </si>
  <si>
    <t>Delzsbetona jumta tekņu, 1,6x6,4 m, demontāža, 8 gab, svars 4,58 T, skat.lapu BK-3</t>
  </si>
  <si>
    <t>Delzsbetona jumta tekņu, 1,6x3,2 m, demontāža, 4 gab, svars 2,4 T, skat.lapu BK-3</t>
  </si>
  <si>
    <t>Demontējams lokšņu jumts un koka atbalstkonstrukcijas pagaidu jumta zonā (paneļi demontēti), skat.lapu BK-3</t>
  </si>
  <si>
    <t xml:space="preserve"> Demontējamas pagaidu koka atbalstkonstrukcijas zem bojātiem jumta paneļiem, skat.norādes lapā BK-4</t>
  </si>
  <si>
    <t xml:space="preserve">Demontējamas skārda ūdensnoteces teknes pagaidu jumtā, L=(6,4mx2+3,2m)=16 m; B=2,25 m (kopā ar uzliekumiem), BK-3 </t>
  </si>
  <si>
    <t>Demontējamas betona vēdināšanas izvadu caurules, Ø300, l=2 m, skat.lapu BK-3</t>
  </si>
  <si>
    <t>Demontējami atkritumu vadi, Ø500, (bēniņos un virs jumta Ø300); H=16 m (ēkas augstums), skat.lapu BK-3</t>
  </si>
  <si>
    <t>Nozāģējamas gāzbetona paneļu galasienas līdz parapeta līmenim; 0,71 m³ x8 vietas, skat.lapu BK--7</t>
  </si>
  <si>
    <t>Demontējami gāzbetona garensienu augšējie paneļi, h=1,8 m, b=250; kop.L=157 m, sk.lapu BK-4</t>
  </si>
  <si>
    <t>Demontējami dzelzsbetona kontrforsi (pēc tekņu demontāžas), 20 gab, 1 elementa svars 1 T; skat.lapu BK-4</t>
  </si>
  <si>
    <t>Nozāģējami dzelzsbetona kontrforsi pie garensienām, 36 gab, no h=1.8 m līdz 0.93 m, 0.063m³ un 1 elem.; skat.lapu BK-4</t>
  </si>
  <si>
    <t xml:space="preserve">  * cementa java b=20 *mm uz paneļu augš.virsmas pēc galasienu nozāģēšanas līdz proj.līmenim </t>
  </si>
  <si>
    <t xml:space="preserve">  * gāzbetona bloku mūris, b=250, h=265, l=5,75 m, 2 sienas - 1 m³; galasienu korei mūris - 0,2 m³ </t>
  </si>
  <si>
    <t xml:space="preserve">  * antispetizētas slīpinātas, enkurotas koka latas 50x50÷70(h) x450, s=600 siltinātam parapetam</t>
  </si>
  <si>
    <t xml:space="preserve">  * antispetizētas slīpinātas, enkurotas koka latas 50x50÷70(h) x250, s=600 nesiltinātam parapetam</t>
  </si>
  <si>
    <t xml:space="preserve">  * ķīļenkuri 12x125, 2 gab uz latu (abiem parapetiem) </t>
  </si>
  <si>
    <t xml:space="preserve">  * mitruma izturīga OSB plātne, b=18 mm, lentveida, b=450, naglota pie latas </t>
  </si>
  <si>
    <t xml:space="preserve">  * mitruma izturīga OSB plātne, b=18 mm, lentveida, b=250, naglota pie latas </t>
  </si>
  <si>
    <t xml:space="preserve">  * liekta metāla enkurdetaļa -4x40, l=800, s=600, skārda apliekšanai</t>
  </si>
  <si>
    <t xml:space="preserve">  * liekta metāla enkurdetaļa -4x40, l=720, s=600, skārda apliekšanai</t>
  </si>
  <si>
    <t xml:space="preserve">  * parapetu apšuvums ar skārdu RR23, b=0,85x47,2 m; b=0,77x11,5 m</t>
  </si>
  <si>
    <t xml:space="preserve">Veicamie būvdarbi galasienām pa asīm 5-5, E-E bēniņu zonā (lapa BK-7): </t>
  </si>
  <si>
    <t xml:space="preserve">  * esošās ailas daļēja aizmūrēšana ar gāzbetona bloku mūri, b=25 cm, atstājot ailu b=0,9 m </t>
  </si>
  <si>
    <t xml:space="preserve">  * metāla enkuri Ø10, l=300, ieurbti esošā sienā 15 cm un iemūrēti jaunā sienā 15 cm, s=400</t>
  </si>
  <si>
    <t xml:space="preserve">  * U-profila Nr.12 pārsedze uz cementa javas virs ailas 0,9 m, 2 gab uz ailu, l=1,4 m; kop.l=1,4x4=5,6 m </t>
  </si>
  <si>
    <t xml:space="preserve">  * ribas -5x100, l=150; 6 gab uz ailu, profilu sajūgšanai augš- un apakšjoslām; kop.L=0,15x12=1,8 m </t>
  </si>
  <si>
    <t xml:space="preserve">  * pārsedzes apmetums uz metāla sieta</t>
  </si>
  <si>
    <t>java</t>
  </si>
  <si>
    <t xml:space="preserve">       Metāla sieta Ø3, 50x50 mm </t>
  </si>
  <si>
    <t xml:space="preserve">Priedes G4-0/G4-2 šķira C24, antiseptizētas </t>
  </si>
  <si>
    <t>Būvkalumi, stiprinājumi, naglas skrūves un citi palīgmateriālu elementi</t>
  </si>
  <si>
    <t>Pretondensāta plēves ieklāšana, armētā polietilēna plēve-starplika</t>
  </si>
  <si>
    <t>plēve</t>
  </si>
  <si>
    <t>Profilēta jumta skārda lokšņu seguma ieklāšana (PP20 b=0,6mm vai ekvivalents), krāsu tonis pēc AR daļas</t>
  </si>
  <si>
    <t>PP20 vai ekvivalents</t>
  </si>
  <si>
    <t>Skrūves</t>
  </si>
  <si>
    <t>Amortizacijas lente</t>
  </si>
  <si>
    <t>Jaunu rūpnieciski krāsotu skārda tekņu ar aizsargpārklājumu montēšana, Ø150, komplektā ar stiprinājumiem-tekņu āķiem un citeim veidgabaliem</t>
  </si>
  <si>
    <t>Jaunu rūpnieciski krāsotu skārda noteku ar aizsargpārklājumu montēšana, Ø150 komplektā ar stiprinājumiem un veidgabaliem</t>
  </si>
  <si>
    <t>Ūdens notekas aizsargs - cinkots no būvkalumiem</t>
  </si>
  <si>
    <t>Sadzīves kanalizācijas caurules pāreja S20 Ø75-Ø110,  PPHT atbilst LVS EN 1451-1</t>
  </si>
  <si>
    <t>110 lokanā pārejas caurule ventilācijas izvada savienojumam ar 110 mm diametra kanalizācijas izvadu.</t>
  </si>
  <si>
    <t>Antiseptizētas koka kopnes. KOKA KLASE C24 koka klase c24</t>
  </si>
  <si>
    <t>T3</t>
  </si>
  <si>
    <t>T4</t>
  </si>
  <si>
    <t>T5</t>
  </si>
  <si>
    <t>T6</t>
  </si>
  <si>
    <t>T7</t>
  </si>
  <si>
    <t>T8</t>
  </si>
  <si>
    <t>T9</t>
  </si>
  <si>
    <t>NAGLU PLATES KOPĀ</t>
  </si>
  <si>
    <t>Metāla sijas S235</t>
  </si>
  <si>
    <t>Metāla rīģeļu profili</t>
  </si>
  <si>
    <t>Balsta elements BE-1</t>
  </si>
  <si>
    <t>Betona pārsedžu izbūve</t>
  </si>
  <si>
    <t xml:space="preserve"> 4.SEKCIJAS DZĪVOJĀMĀ MĀJA </t>
  </si>
  <si>
    <t>t</t>
  </si>
  <si>
    <t>Jumta konstrukciju demontāžas darb. Parapetu izbūve. Ēka Nr.2 t.sk. visu elementu atbilstoša utilizācija</t>
  </si>
  <si>
    <t>Dzelzsbetona jumtiņu, 0,3x6,3 m, demontāža, 18 gab, svars  0,31 T, skat.lapu BK-3</t>
  </si>
  <si>
    <t>Delzsbetona jumta paneļu, 3,2x5,5 m, demontāža, 20 gab, svars 3 T, skat.lapu BK-3</t>
  </si>
  <si>
    <t>Delzsbetona jumta tekņu, 1,6x6,4 m, demontāža, 4 gab, svars 4,58 T, skat.lapu BK-3</t>
  </si>
  <si>
    <t>Delzsbetona jumta tekņu, 1,6x3,2 m, demontāža, 2 gab, svars 2,4 T, skat.lapu BK-3</t>
  </si>
  <si>
    <t>Demontējami atkritumu vadi, Ø500, (bēniņos un virs jumta Ø300); H=16 m, skat.lapu BK-3</t>
  </si>
  <si>
    <t>Nozāģējamas gāzbetona paneļu galasienas līdz parapeta līmenim, 0,71 m³ x2 - 2 (sienas), skat.lapu BK-7</t>
  </si>
  <si>
    <t>Demontējami gāzbetona garensienu augšējie paneļi, h=1,8 m, b=250, kop.L=64,2m ; skat.lapu BK-4</t>
  </si>
  <si>
    <t>Demontējami dzelzsbetona kontrforsi (pēc tekņu demontāžas), 10 gab, 1 elementa svars 1 T</t>
  </si>
  <si>
    <t>Nozāģējami dzelzsbetona kontrforsi pie garensienām, 14 gab, no h=1.8 m līdz 0.93 m, 0.063m³ uz 1 elem.,lapa BK-4</t>
  </si>
  <si>
    <t xml:space="preserve">  * gāzbetona bloku mūris, b=250, galasienu korei mūris - 0,2 m³ x2 sienas; precizēt pēc vietas</t>
  </si>
  <si>
    <t xml:space="preserve">  * ķīļenkuri 12x125, 2 gab uz latu </t>
  </si>
  <si>
    <t xml:space="preserve">  * parapetu apšuvums ar skārdu RR23, b=0,85x24 m</t>
  </si>
  <si>
    <t>Jaunu rūpnieciski krāsotu skārda tekņu ar aizsargpārklājumu montēšana, Ø150, komplektā ar stiprinājumiem</t>
  </si>
  <si>
    <t>Jaunu rūpnieciski krāsotu skārda noteku ar aizsargpārklājumu montēšana, Ø150 komplektā ar stiprinājumiem</t>
  </si>
  <si>
    <t>T1</t>
  </si>
  <si>
    <t>T2</t>
  </si>
  <si>
    <t xml:space="preserve">Betons C25/30 </t>
  </si>
  <si>
    <t xml:space="preserve"> 2.SEKCIJAS DZĪVOJĀMĀ MĀJA </t>
  </si>
  <si>
    <t>murlata 150×100, l=3,2m</t>
  </si>
  <si>
    <t>murlata 150×100, l=4,2m</t>
  </si>
  <si>
    <t>murlata 150×100, l=3,33m</t>
  </si>
  <si>
    <t>murlata 150×100, l=4,175m</t>
  </si>
  <si>
    <t>murlata 150×100, l=4,0m</t>
  </si>
  <si>
    <t>murlata 150×100, l=3,55m</t>
  </si>
  <si>
    <t>murlata 150×100, l=2m</t>
  </si>
  <si>
    <t>spāre 60×160, l=5,938m</t>
  </si>
  <si>
    <t>spāre 60×160, l=5,57m</t>
  </si>
  <si>
    <t>spāre 60×160, l=4,932m</t>
  </si>
  <si>
    <t>spāre 60×160, l=4,055m</t>
  </si>
  <si>
    <t>spāre 60×160, l=3,176m</t>
  </si>
  <si>
    <t>spāre 60×160, l=2,297m</t>
  </si>
  <si>
    <t>spāre 60×160, l=1,419m</t>
  </si>
  <si>
    <t>spāre 60×160, l=1,43m</t>
  </si>
  <si>
    <t>spāre 60×160, l=2,305m</t>
  </si>
  <si>
    <t>spāre 60×160, l=3,18m</t>
  </si>
  <si>
    <t>spāre 60×160, l=4,054m</t>
  </si>
  <si>
    <t>spāre 60×160, l=3,083m</t>
  </si>
  <si>
    <t>spāre 60×160, l=4,894m</t>
  </si>
  <si>
    <t>spāre 60×160, l=4,018m</t>
  </si>
  <si>
    <t>spāre 60×160, l=3,132m</t>
  </si>
  <si>
    <t>spāre 60×160, l=2,266m</t>
  </si>
  <si>
    <t>spāre 60×160, l=1,390m</t>
  </si>
  <si>
    <t>spāre 60×160, l=1,433m</t>
  </si>
  <si>
    <t>spāre 60×160, l=2,309m</t>
  </si>
  <si>
    <t>spāre 60×160, l=3,185m</t>
  </si>
  <si>
    <t>spāre 60×160, l=4,061m</t>
  </si>
  <si>
    <t>spāre 60×160, l=4,937m</t>
  </si>
  <si>
    <t>diagonale 150×200, l=8,834m</t>
  </si>
  <si>
    <t>diagonale 150×200, l=6,510m</t>
  </si>
  <si>
    <t>diagonale 150×200, l=8,856m</t>
  </si>
  <si>
    <t>karnīzes elem. 30×160, 1,015m</t>
  </si>
  <si>
    <t>slipuma elem. 60×160, 0,365m</t>
  </si>
  <si>
    <t>slipuma elem. 60×160, 1,97m</t>
  </si>
  <si>
    <t>saišķis 30×160, 3m</t>
  </si>
  <si>
    <t>latojums 100×30, 4,2m</t>
  </si>
  <si>
    <t>murlata 150×100, l=4,5m, 19.gb</t>
  </si>
  <si>
    <t>Sadzīves kanalizācijas caurule S20 PPHT atbilst LVS EN 1451-1, Ø110</t>
  </si>
  <si>
    <t>Sadzīves kanalizācijas caurule S20 PPHT atbilst LVS EN 1451-1, Ø75</t>
  </si>
  <si>
    <t>Sadzīves kanalizācijas caurules pretkondensāta izolācija 13mm, Ø110</t>
  </si>
  <si>
    <t>Sadzīves kanalizācijas caurules pretkondensāta izolācija 13mm, Ø75</t>
  </si>
  <si>
    <t>Pāreja pieslēgumam no bēniņiem līdz sadzīves kanalizācijas izvadam Ø110</t>
  </si>
  <si>
    <t>Pāreja pieslēgumam no bēniņiem līdz sadzīves kanalizācijas izvadam Ø75</t>
  </si>
  <si>
    <t>T3, 6.gb</t>
  </si>
  <si>
    <t>T4, 3.gb</t>
  </si>
  <si>
    <t>T5, 6.gb</t>
  </si>
  <si>
    <t>T6, 5.gb</t>
  </si>
  <si>
    <t>T7, 3.gb</t>
  </si>
  <si>
    <t>T8, 3.gb</t>
  </si>
  <si>
    <t>T9, 6.gb</t>
  </si>
  <si>
    <t xml:space="preserve">     ----- // -----  Sm2,     HEA200,    L= 6380, 10.gb</t>
  </si>
  <si>
    <t xml:space="preserve">     ----- // -----  Sm3,     HEA180,    L= 3180, 8.gb</t>
  </si>
  <si>
    <t xml:space="preserve">     ----- // -----  Sm5,     HEA200,    L= 6390, 7.gb</t>
  </si>
  <si>
    <t xml:space="preserve">     ----- // -----  Sm6,     HEA200,    L= 4176, 1.gb</t>
  </si>
  <si>
    <t xml:space="preserve">     ----- // -----  Sm7,     HEA200,    L= 4290, 1.gb</t>
  </si>
  <si>
    <t xml:space="preserve">     ----- // -----  Sm8,     HEA200,    L= 3696, 1.gb</t>
  </si>
  <si>
    <t xml:space="preserve">     ----- // -----  Sm9     HEA200,     L= 3330, 1gb</t>
  </si>
  <si>
    <t xml:space="preserve">     U-veida prof.               UAP150,    l=675, 35.gb</t>
  </si>
  <si>
    <t xml:space="preserve">     Tēraudas plaksne     -- 10x140,    l=310, 2.gb</t>
  </si>
  <si>
    <t xml:space="preserve">         ------- // -------         -- 10x220,    l=300, 1.gb</t>
  </si>
  <si>
    <t xml:space="preserve">         ------- // -------          -- 10x150,    l=160, 1.gb</t>
  </si>
  <si>
    <t xml:space="preserve">         ------- // -------              -- 8x53,    l=130, 1.gb</t>
  </si>
  <si>
    <t xml:space="preserve">          Betons C25/30                                m³, 2.gb</t>
  </si>
  <si>
    <t xml:space="preserve">  DZELZSBETONA PĀRSEDZE, betons C30/37  PR1  300X200H,  l =2800,  8.gb</t>
  </si>
  <si>
    <t xml:space="preserve">stiegras Ø6 B500B (LVL 191-1-2012),   8.gb </t>
  </si>
  <si>
    <t>stiegras Ø12 B500B (LVL 191-1-2012),   8.gb</t>
  </si>
  <si>
    <t>Latojums 100×30, 4,2m 368gb</t>
  </si>
  <si>
    <t>mūrlata 150×100, l=4,7m, 2gb</t>
  </si>
  <si>
    <t>mūrlata 150×100, l=4,5m, 12gb</t>
  </si>
  <si>
    <t>mūrlata 150×100, l=2,21m, 2gb</t>
  </si>
  <si>
    <t>spāre 60×160, l=5,938m, 62gb</t>
  </si>
  <si>
    <t>spāre 60×160, l=5,57m, 4gb</t>
  </si>
  <si>
    <t>saišķis 30×160, l=3m, 80gb</t>
  </si>
  <si>
    <t>karnīzes elem. 30×160, 1,015m, 124gb</t>
  </si>
  <si>
    <t>karnīzes elem. 30×160, 0,365m, 62gb</t>
  </si>
  <si>
    <t>slipuma elem. 60×160, 0,79m, 4gb</t>
  </si>
  <si>
    <t>slipuma elem. 60×160, 0,77m, 4gb</t>
  </si>
  <si>
    <t>Sadzīves kanalizācijas caurule Ø110 S20 PPHT atbilst LVS EN 1451-1</t>
  </si>
  <si>
    <t>Sadzīves kanalizācijas caurule Ø75 S20 PPHT atbilst LVS EN 1451-1</t>
  </si>
  <si>
    <t>T1, 6gb</t>
  </si>
  <si>
    <t>T2, 6gb</t>
  </si>
  <si>
    <t xml:space="preserve">    Metāla sija  Sm1,     HEA180,    L= 3270, 5gb</t>
  </si>
  <si>
    <t xml:space="preserve">     ----- // -----  Sm2,     HEA200,    L= 6380, 3gb</t>
  </si>
  <si>
    <t xml:space="preserve">     ----- // -----  Sm3,     HEA180,    L= 3180, 3gb</t>
  </si>
  <si>
    <t xml:space="preserve">     ----- // -----  Sm4,     HEA200,    L= 6470, 14gb</t>
  </si>
  <si>
    <t xml:space="preserve">   Balsta elements BE-1, 14gb</t>
  </si>
  <si>
    <t xml:space="preserve">     U-veida prof.                UAP150,    l=675, 2gb</t>
  </si>
  <si>
    <t xml:space="preserve">     Tēraudas plaksne      -- 10x140,    l=310, 1gb</t>
  </si>
  <si>
    <t xml:space="preserve">         ------- // -------          -- 10x220,    l=300, 1gb</t>
  </si>
  <si>
    <t xml:space="preserve">         ------- // -------          -- 10x150,    l=160, 1gb</t>
  </si>
  <si>
    <t xml:space="preserve">         ------- // -------              -- 8x53,    l=130, 2gb</t>
  </si>
  <si>
    <t xml:space="preserve">  DZELZSBETONA PĀRSEDZE, betons C30/37  PR1  300X200H,  l =2800, 4gb</t>
  </si>
  <si>
    <t>stiegras Ø6 B500B (LVL 191-1-2012), 4gb</t>
  </si>
  <si>
    <t>stiegras Ø12 B500B (LVL 191-1-2012), 4gb</t>
  </si>
  <si>
    <t>Metāla sijas S235, Metāla rīģeļu profili</t>
  </si>
  <si>
    <t>Daudzdzīvokļu dzīvojamās mājas jumta pārbūve</t>
  </si>
  <si>
    <t>Daudzdzīvokļu dzīvojamās mājas Aisteres ielā 7, Liepājā, jumta pārbūve</t>
  </si>
  <si>
    <t xml:space="preserve">Tāme sastādīta 2020. gada </t>
  </si>
  <si>
    <t>Veicamie darbi vēdināšanas izvadiem. Ēka Nr.1</t>
  </si>
  <si>
    <t>Veicamie darbi vēdināšanas izvadiem. Ēka Nr.2</t>
  </si>
  <si>
    <t>Vēdināšanas izvadi ēkā Nr.1</t>
  </si>
  <si>
    <t>Galasienu parapeta izbūve un apdare (parapets - 24 m): skat.lapu BK-5, BK-7</t>
  </si>
  <si>
    <t>Parapeta izbūve un apdare paneļu galasienām (parapets - 47,2 m; nesiltināts - 11,5 m): skat.lapu BK-5, BK-7</t>
  </si>
  <si>
    <t>Siltināts ventilācijas izvads virs jumta, komplektā ar pieskaņotu pamatni (pieslēguma elements) jumta segumam un tā hermatizāciju, ventilācijas siltināts izvads + jumtiņš</t>
  </si>
  <si>
    <t>Būvlaukuma sagatavošanas darbi ēkai Nr.1</t>
  </si>
  <si>
    <t>Būvlaukuma sagatavošanas darbi ēkai Nr.2</t>
  </si>
  <si>
    <t xml:space="preserve">  * CD profils, 60/80, dībeļots pie atvēruma sieniņas apakšējā daļā, l=1,5 m uz atvērumu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</si>
</sst>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9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b/>
      <sz val="9"/>
      <name val="Arial Narrow"/>
      <family val="2"/>
      <charset val="186"/>
    </font>
    <font>
      <b/>
      <sz val="9"/>
      <name val="Arial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2" fillId="0" borderId="0" xfId="4" applyFont="1"/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2" fillId="0" borderId="32" xfId="4" applyFont="1" applyBorder="1" applyAlignment="1">
      <alignment horizontal="right"/>
    </xf>
    <xf numFmtId="9" fontId="1" fillId="0" borderId="29" xfId="4" applyNumberFormat="1" applyFont="1" applyBorder="1"/>
    <xf numFmtId="0" fontId="5" fillId="0" borderId="29" xfId="4" applyBorder="1"/>
    <xf numFmtId="0" fontId="1" fillId="0" borderId="29" xfId="4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4" fontId="1" fillId="0" borderId="0" xfId="0" applyNumberFormat="1" applyFont="1" applyAlignment="1">
      <alignment horizontal="right" vertical="center"/>
    </xf>
    <xf numFmtId="9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left" vertical="center"/>
    </xf>
    <xf numFmtId="0" fontId="1" fillId="0" borderId="29" xfId="0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9" fontId="1" fillId="0" borderId="40" xfId="0" applyNumberFormat="1" applyFont="1" applyBorder="1" applyAlignment="1">
      <alignment vertical="center"/>
    </xf>
    <xf numFmtId="9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164" fontId="2" fillId="0" borderId="44" xfId="0" applyNumberFormat="1" applyFont="1" applyBorder="1" applyAlignment="1">
      <alignment vertical="center" wrapText="1"/>
    </xf>
    <xf numFmtId="164" fontId="2" fillId="0" borderId="29" xfId="0" applyNumberFormat="1" applyFont="1" applyBorder="1" applyAlignment="1">
      <alignment vertical="top" wrapText="1"/>
    </xf>
    <xf numFmtId="164" fontId="2" fillId="0" borderId="44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center" vertical="center" wrapText="1"/>
    </xf>
    <xf numFmtId="165" fontId="1" fillId="0" borderId="39" xfId="0" applyNumberFormat="1" applyFont="1" applyBorder="1" applyAlignment="1">
      <alignment horizontal="left" vertical="center" wrapText="1"/>
    </xf>
    <xf numFmtId="0" fontId="2" fillId="0" borderId="10" xfId="3" applyFont="1" applyBorder="1" applyAlignment="1">
      <alignment horizontal="right" vertical="center" wrapText="1"/>
    </xf>
    <xf numFmtId="0" fontId="2" fillId="0" borderId="13" xfId="3" applyFont="1" applyBorder="1" applyAlignment="1">
      <alignment horizontal="right" vertical="center" wrapText="1"/>
    </xf>
    <xf numFmtId="0" fontId="2" fillId="0" borderId="14" xfId="3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</cellXfs>
  <cellStyles count="5">
    <cellStyle name="Normal 2" xfId="2" xr:uid="{7728D04F-492C-44E8-B42B-2D52765FDA4E}"/>
    <cellStyle name="Parasts" xfId="0" builtinId="0"/>
    <cellStyle name="Parasts 5" xfId="4" xr:uid="{26D8C945-78D1-472E-A809-D367618DAFD8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57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>
    <pageSetUpPr fitToPage="1"/>
  </sheetPr>
  <dimension ref="A2:C33"/>
  <sheetViews>
    <sheetView view="pageBreakPreview" zoomScale="130" zoomScaleNormal="100" zoomScaleSheetLayoutView="130" workbookViewId="0">
      <selection activeCell="B13" sqref="B13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12" t="s">
        <v>1</v>
      </c>
      <c r="C4" s="112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13" t="s">
        <v>3</v>
      </c>
      <c r="C8" s="113"/>
    </row>
    <row r="11" spans="1:3" x14ac:dyDescent="0.2">
      <c r="B11" s="2" t="s">
        <v>4</v>
      </c>
    </row>
    <row r="12" spans="1:3" x14ac:dyDescent="0.2">
      <c r="B12" s="81" t="s">
        <v>52</v>
      </c>
    </row>
    <row r="13" spans="1:3" x14ac:dyDescent="0.2">
      <c r="A13" s="4" t="s">
        <v>5</v>
      </c>
      <c r="B13" s="78" t="s">
        <v>64</v>
      </c>
      <c r="C13" s="78"/>
    </row>
    <row r="14" spans="1:3" x14ac:dyDescent="0.2">
      <c r="A14" s="4" t="s">
        <v>6</v>
      </c>
      <c r="B14" s="78" t="s">
        <v>317</v>
      </c>
      <c r="C14" s="78"/>
    </row>
    <row r="15" spans="1:3" x14ac:dyDescent="0.2">
      <c r="A15" s="4" t="s">
        <v>7</v>
      </c>
      <c r="B15" s="77" t="s">
        <v>62</v>
      </c>
      <c r="C15" s="77"/>
    </row>
    <row r="16" spans="1:3" x14ac:dyDescent="0.2">
      <c r="A16" s="4" t="s">
        <v>8</v>
      </c>
      <c r="B16" s="76" t="s">
        <v>63</v>
      </c>
      <c r="C16" s="76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3.25" thickBot="1" x14ac:dyDescent="0.25">
      <c r="A19" s="80">
        <v>1</v>
      </c>
      <c r="B19" s="97" t="s">
        <v>318</v>
      </c>
      <c r="C19" s="8">
        <f>'Kops a'!E27</f>
        <v>0</v>
      </c>
    </row>
    <row r="20" spans="1:3" ht="12" thickBot="1" x14ac:dyDescent="0.25">
      <c r="A20" s="9"/>
      <c r="B20" s="10" t="s">
        <v>12</v>
      </c>
      <c r="C20" s="11">
        <f>SUM(C19:C19)</f>
        <v>0</v>
      </c>
    </row>
    <row r="21" spans="1:3" ht="12" thickBot="1" x14ac:dyDescent="0.25">
      <c r="B21" s="12"/>
      <c r="C21" s="13"/>
    </row>
    <row r="22" spans="1:3" ht="12" thickBot="1" x14ac:dyDescent="0.25">
      <c r="A22" s="114" t="s">
        <v>13</v>
      </c>
      <c r="B22" s="115"/>
      <c r="C22" s="14">
        <f>ROUND(C20*21%,2)</f>
        <v>0</v>
      </c>
    </row>
    <row r="25" spans="1:3" x14ac:dyDescent="0.2">
      <c r="A25" s="1" t="s">
        <v>14</v>
      </c>
      <c r="B25" s="116"/>
      <c r="C25" s="116"/>
    </row>
    <row r="26" spans="1:3" x14ac:dyDescent="0.2">
      <c r="B26" s="111" t="s">
        <v>15</v>
      </c>
      <c r="C26" s="111"/>
    </row>
    <row r="28" spans="1:3" x14ac:dyDescent="0.2">
      <c r="A28" s="1" t="s">
        <v>53</v>
      </c>
      <c r="B28" s="15"/>
      <c r="C28" s="15"/>
    </row>
    <row r="29" spans="1:3" x14ac:dyDescent="0.2">
      <c r="A29" s="15"/>
      <c r="B29" s="15"/>
      <c r="C29" s="15"/>
    </row>
    <row r="30" spans="1:3" x14ac:dyDescent="0.2">
      <c r="A30" s="1" t="s">
        <v>319</v>
      </c>
    </row>
    <row r="32" spans="1:3" x14ac:dyDescent="0.2">
      <c r="A32" s="90" t="s">
        <v>55</v>
      </c>
    </row>
    <row r="33" spans="1:1" x14ac:dyDescent="0.2">
      <c r="A33" s="90" t="s">
        <v>56</v>
      </c>
    </row>
  </sheetData>
  <mergeCells count="5">
    <mergeCell ref="B26:C26"/>
    <mergeCell ref="B4:C4"/>
    <mergeCell ref="B8:C8"/>
    <mergeCell ref="A22:B22"/>
    <mergeCell ref="B25:C25"/>
  </mergeCells>
  <conditionalFormatting sqref="C19:C20 C22">
    <cfRule type="cellIs" dxfId="156" priority="9" operator="equal">
      <formula>0</formula>
    </cfRule>
  </conditionalFormatting>
  <conditionalFormatting sqref="B13:B16">
    <cfRule type="cellIs" dxfId="155" priority="8" operator="equal">
      <formula>0</formula>
    </cfRule>
  </conditionalFormatting>
  <conditionalFormatting sqref="B19">
    <cfRule type="cellIs" dxfId="154" priority="7" operator="equal">
      <formula>0</formula>
    </cfRule>
  </conditionalFormatting>
  <conditionalFormatting sqref="B28">
    <cfRule type="cellIs" dxfId="153" priority="5" operator="equal">
      <formula>0</formula>
    </cfRule>
  </conditionalFormatting>
  <conditionalFormatting sqref="B25:C25">
    <cfRule type="cellIs" dxfId="152" priority="3" operator="equal">
      <formula>0</formula>
    </cfRule>
  </conditionalFormatting>
  <conditionalFormatting sqref="A19">
    <cfRule type="cellIs" dxfId="151" priority="2" operator="equal">
      <formula>0</formula>
    </cfRule>
  </conditionalFormatting>
  <conditionalFormatting sqref="A30">
    <cfRule type="containsText" dxfId="150" priority="1" operator="containsText" text="Tāme sastādīta 20__. gada __. _________">
      <formula>NOT(ISERROR(SEARCH("Tāme sastādīta 20__. gada __. _________",A30)))</formula>
    </cfRule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>
    <pageSetUpPr fitToPage="1"/>
  </sheetPr>
  <dimension ref="A1:I50"/>
  <sheetViews>
    <sheetView view="pageBreakPreview" zoomScaleNormal="100" zoomScaleSheetLayoutView="100" workbookViewId="0">
      <selection activeCell="D6" sqref="D6:I6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13"/>
      <c r="H1" s="113"/>
      <c r="I1" s="113"/>
    </row>
    <row r="2" spans="1:9" x14ac:dyDescent="0.2">
      <c r="A2" s="153" t="s">
        <v>16</v>
      </c>
      <c r="B2" s="153"/>
      <c r="C2" s="153"/>
      <c r="D2" s="153"/>
      <c r="E2" s="153"/>
      <c r="F2" s="153"/>
      <c r="G2" s="153"/>
      <c r="H2" s="153"/>
      <c r="I2" s="15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4" t="s">
        <v>17</v>
      </c>
      <c r="D4" s="154"/>
      <c r="E4" s="154"/>
      <c r="F4" s="154"/>
      <c r="G4" s="154"/>
      <c r="H4" s="154"/>
      <c r="I4" s="154"/>
    </row>
    <row r="5" spans="1:9" ht="11.25" customHeight="1" x14ac:dyDescent="0.2">
      <c r="A5" s="82"/>
      <c r="B5" s="82"/>
      <c r="C5" s="156" t="s">
        <v>52</v>
      </c>
      <c r="D5" s="156"/>
      <c r="E5" s="156"/>
      <c r="F5" s="156"/>
      <c r="G5" s="156"/>
      <c r="H5" s="156"/>
      <c r="I5" s="156"/>
    </row>
    <row r="6" spans="1:9" x14ac:dyDescent="0.2">
      <c r="A6" s="152" t="s">
        <v>18</v>
      </c>
      <c r="B6" s="152"/>
      <c r="C6" s="152"/>
      <c r="D6" s="155" t="str">
        <f>'Kopt a'!B13</f>
        <v>Daudzdzīvokļu dzīvojamā māja</v>
      </c>
      <c r="E6" s="155"/>
      <c r="F6" s="155"/>
      <c r="G6" s="155"/>
      <c r="H6" s="155"/>
      <c r="I6" s="155"/>
    </row>
    <row r="7" spans="1:9" x14ac:dyDescent="0.2">
      <c r="A7" s="152" t="s">
        <v>6</v>
      </c>
      <c r="B7" s="152"/>
      <c r="C7" s="152"/>
      <c r="D7" s="138" t="str">
        <f>'Kopt a'!B14</f>
        <v>Daudzdzīvokļu dzīvojamās mājas jumta pārbūve</v>
      </c>
      <c r="E7" s="138"/>
      <c r="F7" s="138"/>
      <c r="G7" s="138"/>
      <c r="H7" s="138"/>
      <c r="I7" s="138"/>
    </row>
    <row r="8" spans="1:9" x14ac:dyDescent="0.2">
      <c r="A8" s="137" t="s">
        <v>19</v>
      </c>
      <c r="B8" s="137"/>
      <c r="C8" s="137"/>
      <c r="D8" s="138" t="str">
        <f>'Kopt a'!B15</f>
        <v>Aisteres iela 7, Liepāja</v>
      </c>
      <c r="E8" s="138"/>
      <c r="F8" s="138"/>
      <c r="G8" s="138"/>
      <c r="H8" s="138"/>
      <c r="I8" s="138"/>
    </row>
    <row r="9" spans="1:9" x14ac:dyDescent="0.2">
      <c r="A9" s="137" t="s">
        <v>20</v>
      </c>
      <c r="B9" s="137"/>
      <c r="C9" s="137"/>
      <c r="D9" s="138" t="str">
        <f>'Kopt a'!B16</f>
        <v>WS-41-17</v>
      </c>
      <c r="E9" s="138"/>
      <c r="F9" s="138"/>
      <c r="G9" s="138"/>
      <c r="H9" s="138"/>
      <c r="I9" s="138"/>
    </row>
    <row r="10" spans="1:9" x14ac:dyDescent="0.2">
      <c r="C10" s="4" t="s">
        <v>21</v>
      </c>
      <c r="D10" s="139">
        <f>E27</f>
        <v>0</v>
      </c>
      <c r="E10" s="139"/>
      <c r="F10" s="79"/>
      <c r="G10" s="79"/>
      <c r="H10" s="79"/>
      <c r="I10" s="79"/>
    </row>
    <row r="11" spans="1:9" x14ac:dyDescent="0.2">
      <c r="C11" s="4" t="s">
        <v>22</v>
      </c>
      <c r="D11" s="139">
        <f>I23</f>
        <v>0</v>
      </c>
      <c r="E11" s="139"/>
      <c r="F11" s="79"/>
      <c r="G11" s="79"/>
      <c r="H11" s="79"/>
      <c r="I11" s="79"/>
    </row>
    <row r="12" spans="1:9" ht="12" thickBot="1" x14ac:dyDescent="0.25">
      <c r="F12" s="16"/>
      <c r="G12" s="16"/>
      <c r="H12" s="16"/>
      <c r="I12" s="16"/>
    </row>
    <row r="13" spans="1:9" x14ac:dyDescent="0.2">
      <c r="A13" s="140" t="s">
        <v>23</v>
      </c>
      <c r="B13" s="142" t="s">
        <v>24</v>
      </c>
      <c r="C13" s="144" t="s">
        <v>25</v>
      </c>
      <c r="D13" s="145"/>
      <c r="E13" s="148" t="s">
        <v>26</v>
      </c>
      <c r="F13" s="133" t="s">
        <v>27</v>
      </c>
      <c r="G13" s="134"/>
      <c r="H13" s="134"/>
      <c r="I13" s="135" t="s">
        <v>28</v>
      </c>
    </row>
    <row r="14" spans="1:9" ht="23.25" thickBot="1" x14ac:dyDescent="0.25">
      <c r="A14" s="141"/>
      <c r="B14" s="143"/>
      <c r="C14" s="146"/>
      <c r="D14" s="147"/>
      <c r="E14" s="149"/>
      <c r="F14" s="17" t="s">
        <v>29</v>
      </c>
      <c r="G14" s="18" t="s">
        <v>30</v>
      </c>
      <c r="H14" s="18" t="s">
        <v>31</v>
      </c>
      <c r="I14" s="136"/>
    </row>
    <row r="15" spans="1:9" x14ac:dyDescent="0.2">
      <c r="A15" s="74">
        <v>1</v>
      </c>
      <c r="B15" s="22" t="str">
        <f>IF(A15=0,0,CONCATENATE("Lt-",A15))</f>
        <v>Lt-1</v>
      </c>
      <c r="C15" s="150" t="str">
        <f>'1a'!C2:I2</f>
        <v>Būvlaukuma sagatavošanas darbi ēkai Nr.1</v>
      </c>
      <c r="D15" s="151"/>
      <c r="E15" s="56">
        <f>'1a'!P28</f>
        <v>0</v>
      </c>
      <c r="F15" s="51">
        <f>'1a'!M28</f>
        <v>0</v>
      </c>
      <c r="G15" s="52">
        <f>'1a'!N28</f>
        <v>0</v>
      </c>
      <c r="H15" s="52">
        <f>'1a'!O28</f>
        <v>0</v>
      </c>
      <c r="I15" s="53">
        <f>'1a'!L28</f>
        <v>0</v>
      </c>
    </row>
    <row r="16" spans="1:9" x14ac:dyDescent="0.2">
      <c r="A16" s="75">
        <f>A15+1</f>
        <v>2</v>
      </c>
      <c r="B16" s="23" t="str">
        <f>IF(A16=0,0,CONCATENATE("Lt-",A16))</f>
        <v>Lt-2</v>
      </c>
      <c r="C16" s="131" t="str">
        <f>'2a'!C2:I2</f>
        <v>Būvlaukuma sagatavošanas darbi ēkai Nr.2</v>
      </c>
      <c r="D16" s="132"/>
      <c r="E16" s="57">
        <f>'2a'!P28</f>
        <v>0</v>
      </c>
      <c r="F16" s="44">
        <f>'2a'!M28</f>
        <v>0</v>
      </c>
      <c r="G16" s="54">
        <f>'2a'!N28</f>
        <v>0</v>
      </c>
      <c r="H16" s="54">
        <f>'2a'!O28</f>
        <v>0</v>
      </c>
      <c r="I16" s="55">
        <f>'2a'!L28</f>
        <v>0</v>
      </c>
    </row>
    <row r="17" spans="1:9" x14ac:dyDescent="0.2">
      <c r="A17" s="75">
        <f t="shared" ref="A17:A22" si="0">A16+1</f>
        <v>3</v>
      </c>
      <c r="B17" s="23" t="str">
        <f t="shared" ref="B17:B22" si="1">IF(A17=0,0,CONCATENATE("Lt-",A17))</f>
        <v>Lt-3</v>
      </c>
      <c r="C17" s="131" t="str">
        <f>'3a'!C2:I2</f>
        <v>Vēdināšanas izvadi ēkā Nr.1</v>
      </c>
      <c r="D17" s="132"/>
      <c r="E17" s="58">
        <f>'3a'!P57</f>
        <v>0</v>
      </c>
      <c r="F17" s="44">
        <f>'3a'!M57</f>
        <v>0</v>
      </c>
      <c r="G17" s="54">
        <f>'3a'!N57</f>
        <v>0</v>
      </c>
      <c r="H17" s="54">
        <f>'3a'!O57</f>
        <v>0</v>
      </c>
      <c r="I17" s="55">
        <f>'3a'!L57</f>
        <v>0</v>
      </c>
    </row>
    <row r="18" spans="1:9" x14ac:dyDescent="0.2">
      <c r="A18" s="75">
        <f t="shared" si="0"/>
        <v>4</v>
      </c>
      <c r="B18" s="23" t="str">
        <f t="shared" si="1"/>
        <v>Lt-4</v>
      </c>
      <c r="C18" s="131" t="str">
        <f>'4a'!C2:I2</f>
        <v>Vēdināšanas izvadi ēkā Nr.1</v>
      </c>
      <c r="D18" s="132"/>
      <c r="E18" s="58">
        <f>'4a'!P48</f>
        <v>0</v>
      </c>
      <c r="F18" s="44">
        <f>'4a'!M48</f>
        <v>0</v>
      </c>
      <c r="G18" s="54">
        <f>'4a'!N48</f>
        <v>0</v>
      </c>
      <c r="H18" s="54">
        <f>'4a'!O48</f>
        <v>0</v>
      </c>
      <c r="I18" s="55">
        <f>'4a'!L48</f>
        <v>0</v>
      </c>
    </row>
    <row r="19" spans="1:9" x14ac:dyDescent="0.2">
      <c r="A19" s="75">
        <f t="shared" si="0"/>
        <v>5</v>
      </c>
      <c r="B19" s="23" t="str">
        <f t="shared" si="1"/>
        <v>Lt-5</v>
      </c>
      <c r="C19" s="131" t="str">
        <f>'5a'!C2:I2</f>
        <v>Jumta elementu virsmas remonts ēkai Nr.1</v>
      </c>
      <c r="D19" s="132"/>
      <c r="E19" s="58">
        <f>'5a'!P48</f>
        <v>0</v>
      </c>
      <c r="F19" s="44">
        <f>'5a'!M48</f>
        <v>0</v>
      </c>
      <c r="G19" s="54">
        <f>'5a'!N48</f>
        <v>0</v>
      </c>
      <c r="H19" s="54">
        <f>'5a'!O48</f>
        <v>0</v>
      </c>
      <c r="I19" s="55">
        <f>'5a'!L48</f>
        <v>0</v>
      </c>
    </row>
    <row r="20" spans="1:9" x14ac:dyDescent="0.2">
      <c r="A20" s="75">
        <f t="shared" si="0"/>
        <v>6</v>
      </c>
      <c r="B20" s="23" t="str">
        <f t="shared" si="1"/>
        <v>Lt-6</v>
      </c>
      <c r="C20" s="131" t="str">
        <f>'6a'!C2:I2</f>
        <v>Jumta izbūve ēkai Nr.1</v>
      </c>
      <c r="D20" s="132"/>
      <c r="E20" s="58">
        <f>'6a'!P111</f>
        <v>0</v>
      </c>
      <c r="F20" s="44">
        <f>'6a'!M111</f>
        <v>0</v>
      </c>
      <c r="G20" s="54">
        <f>'6a'!N111</f>
        <v>0</v>
      </c>
      <c r="H20" s="54">
        <f>'6a'!O111</f>
        <v>0</v>
      </c>
      <c r="I20" s="55">
        <f>'6a'!L111</f>
        <v>0</v>
      </c>
    </row>
    <row r="21" spans="1:9" ht="11.25" customHeight="1" x14ac:dyDescent="0.2">
      <c r="A21" s="75">
        <f t="shared" si="0"/>
        <v>7</v>
      </c>
      <c r="B21" s="23" t="str">
        <f t="shared" si="1"/>
        <v>Lt-7</v>
      </c>
      <c r="C21" s="131" t="str">
        <f>'7a'!C2:I2</f>
        <v>Jumta elementu virsmas remonts ēkai Nr.2</v>
      </c>
      <c r="D21" s="132"/>
      <c r="E21" s="58">
        <f>'7a'!P33</f>
        <v>0</v>
      </c>
      <c r="F21" s="44">
        <f>'7a'!M33</f>
        <v>0</v>
      </c>
      <c r="G21" s="54">
        <f>'7a'!N33</f>
        <v>0</v>
      </c>
      <c r="H21" s="54">
        <f>'7a'!O33</f>
        <v>0</v>
      </c>
      <c r="I21" s="55">
        <f>'7a'!L33</f>
        <v>0</v>
      </c>
    </row>
    <row r="22" spans="1:9" ht="12" thickBot="1" x14ac:dyDescent="0.25">
      <c r="A22" s="75">
        <f t="shared" si="0"/>
        <v>8</v>
      </c>
      <c r="B22" s="23" t="str">
        <f t="shared" si="1"/>
        <v>Lt-8</v>
      </c>
      <c r="C22" s="131" t="str">
        <f>'8a'!C2:I2</f>
        <v>Jumta izbūve ēkai Nr.2</v>
      </c>
      <c r="D22" s="132"/>
      <c r="E22" s="58">
        <f>'8a'!P70</f>
        <v>0</v>
      </c>
      <c r="F22" s="44">
        <f>'8a'!M70</f>
        <v>0</v>
      </c>
      <c r="G22" s="54">
        <f>'8a'!N70</f>
        <v>0</v>
      </c>
      <c r="H22" s="54">
        <f>'8a'!O70</f>
        <v>0</v>
      </c>
      <c r="I22" s="55">
        <f>'8a'!L70</f>
        <v>0</v>
      </c>
    </row>
    <row r="23" spans="1:9" ht="12" thickBot="1" x14ac:dyDescent="0.25">
      <c r="A23" s="117" t="s">
        <v>32</v>
      </c>
      <c r="B23" s="118"/>
      <c r="C23" s="118"/>
      <c r="D23" s="118"/>
      <c r="E23" s="39">
        <f>SUM(E15:E22)</f>
        <v>0</v>
      </c>
      <c r="F23" s="38">
        <f>SUM(F15:F22)</f>
        <v>0</v>
      </c>
      <c r="G23" s="38">
        <f>SUM(G15:G22)</f>
        <v>0</v>
      </c>
      <c r="H23" s="38">
        <f>SUM(H15:H22)</f>
        <v>0</v>
      </c>
      <c r="I23" s="39">
        <f>SUM(I15:I22)</f>
        <v>0</v>
      </c>
    </row>
    <row r="24" spans="1:9" x14ac:dyDescent="0.2">
      <c r="A24" s="119" t="s">
        <v>33</v>
      </c>
      <c r="B24" s="120"/>
      <c r="C24" s="121"/>
      <c r="D24" s="71"/>
      <c r="E24" s="40">
        <f>ROUND(E23*$D24,2)</f>
        <v>0</v>
      </c>
      <c r="F24" s="41"/>
      <c r="G24" s="41"/>
      <c r="H24" s="41"/>
      <c r="I24" s="41"/>
    </row>
    <row r="25" spans="1:9" x14ac:dyDescent="0.2">
      <c r="A25" s="122" t="s">
        <v>34</v>
      </c>
      <c r="B25" s="123"/>
      <c r="C25" s="124"/>
      <c r="D25" s="72"/>
      <c r="E25" s="42">
        <f>ROUND(E24*$D25,2)</f>
        <v>0</v>
      </c>
      <c r="F25" s="41"/>
      <c r="G25" s="41"/>
      <c r="H25" s="41"/>
      <c r="I25" s="41"/>
    </row>
    <row r="26" spans="1:9" x14ac:dyDescent="0.2">
      <c r="A26" s="125" t="s">
        <v>35</v>
      </c>
      <c r="B26" s="126"/>
      <c r="C26" s="127"/>
      <c r="D26" s="73"/>
      <c r="E26" s="42">
        <f>ROUND(E23*$D26,2)</f>
        <v>0</v>
      </c>
      <c r="F26" s="41"/>
      <c r="G26" s="41"/>
      <c r="H26" s="41"/>
      <c r="I26" s="41"/>
    </row>
    <row r="27" spans="1:9" ht="12" thickBot="1" x14ac:dyDescent="0.25">
      <c r="A27" s="128" t="s">
        <v>36</v>
      </c>
      <c r="B27" s="129"/>
      <c r="C27" s="130"/>
      <c r="D27" s="20"/>
      <c r="E27" s="43">
        <f>SUM(E23:E26)-E25</f>
        <v>0</v>
      </c>
      <c r="F27" s="41"/>
      <c r="G27" s="41"/>
      <c r="H27" s="41"/>
      <c r="I27" s="41"/>
    </row>
    <row r="28" spans="1:9" ht="15.75" thickBot="1" x14ac:dyDescent="0.3">
      <c r="C28" s="93" t="s">
        <v>60</v>
      </c>
      <c r="D28" s="94">
        <v>0.02</v>
      </c>
      <c r="E28" s="95"/>
      <c r="G28" s="19"/>
    </row>
    <row r="29" spans="1:9" ht="12" thickBot="1" x14ac:dyDescent="0.25">
      <c r="C29" s="93" t="s">
        <v>61</v>
      </c>
      <c r="D29" s="96"/>
      <c r="E29" s="96"/>
      <c r="F29" s="21"/>
      <c r="G29" s="21"/>
      <c r="H29" s="21"/>
      <c r="I29" s="21"/>
    </row>
    <row r="32" spans="1:9" x14ac:dyDescent="0.2">
      <c r="A32" s="1" t="s">
        <v>14</v>
      </c>
      <c r="B32" s="15"/>
      <c r="C32" s="116">
        <f>'Kopt a'!B25</f>
        <v>0</v>
      </c>
      <c r="D32" s="116"/>
      <c r="E32" s="116"/>
      <c r="F32" s="116"/>
      <c r="G32" s="116"/>
      <c r="H32" s="116"/>
    </row>
    <row r="33" spans="1:8" x14ac:dyDescent="0.2">
      <c r="A33" s="15"/>
      <c r="B33" s="15"/>
      <c r="C33" s="111" t="s">
        <v>15</v>
      </c>
      <c r="D33" s="111"/>
      <c r="E33" s="111"/>
      <c r="F33" s="111"/>
      <c r="G33" s="111"/>
      <c r="H33" s="111"/>
    </row>
    <row r="34" spans="1:8" x14ac:dyDescent="0.2">
      <c r="A34" s="15"/>
      <c r="B34" s="15"/>
      <c r="C34" s="15"/>
      <c r="D34" s="15"/>
      <c r="E34" s="15"/>
      <c r="F34" s="15"/>
      <c r="G34" s="15"/>
      <c r="H34" s="15"/>
    </row>
    <row r="35" spans="1:8" x14ac:dyDescent="0.2">
      <c r="A35" s="83" t="str">
        <f>'Kopt a'!A30</f>
        <v xml:space="preserve">Tāme sastādīta 2020. gada </v>
      </c>
      <c r="B35" s="84"/>
      <c r="C35" s="84"/>
      <c r="D35" s="84"/>
      <c r="F35" s="15"/>
      <c r="G35" s="15"/>
      <c r="H35" s="15"/>
    </row>
    <row r="36" spans="1:8" x14ac:dyDescent="0.2">
      <c r="A36" s="15"/>
      <c r="B36" s="15"/>
      <c r="C36" s="15"/>
      <c r="D36" s="15"/>
      <c r="E36" s="15"/>
      <c r="F36" s="15"/>
      <c r="G36" s="15"/>
      <c r="H36" s="15"/>
    </row>
    <row r="37" spans="1:8" x14ac:dyDescent="0.2">
      <c r="A37" s="1" t="s">
        <v>37</v>
      </c>
      <c r="B37" s="15"/>
      <c r="C37" s="116">
        <f>'Kopt a'!B25</f>
        <v>0</v>
      </c>
      <c r="D37" s="116"/>
      <c r="E37" s="116"/>
      <c r="F37" s="116"/>
      <c r="G37" s="116"/>
      <c r="H37" s="116"/>
    </row>
    <row r="38" spans="1:8" x14ac:dyDescent="0.2">
      <c r="A38" s="15"/>
      <c r="B38" s="15"/>
      <c r="C38" s="111" t="s">
        <v>15</v>
      </c>
      <c r="D38" s="111"/>
      <c r="E38" s="111"/>
      <c r="F38" s="111"/>
      <c r="G38" s="111"/>
      <c r="H38" s="111"/>
    </row>
    <row r="39" spans="1:8" x14ac:dyDescent="0.2">
      <c r="A39" s="15"/>
      <c r="B39" s="15"/>
      <c r="C39" s="15"/>
      <c r="D39" s="15"/>
      <c r="E39" s="15"/>
      <c r="F39" s="15"/>
      <c r="G39" s="15"/>
      <c r="H39" s="15"/>
    </row>
    <row r="40" spans="1:8" x14ac:dyDescent="0.2">
      <c r="A40" s="83" t="s">
        <v>53</v>
      </c>
      <c r="B40" s="84"/>
      <c r="C40" s="89">
        <f>'Kopt a'!B28</f>
        <v>0</v>
      </c>
      <c r="D40" s="84"/>
      <c r="F40" s="15"/>
      <c r="G40" s="15"/>
      <c r="H40" s="15"/>
    </row>
    <row r="50" spans="5:9" x14ac:dyDescent="0.2">
      <c r="E50" s="19"/>
      <c r="F50" s="19"/>
      <c r="G50" s="19"/>
      <c r="H50" s="19"/>
      <c r="I50" s="19"/>
    </row>
  </sheetData>
  <mergeCells count="37">
    <mergeCell ref="A7:C7"/>
    <mergeCell ref="D7:I7"/>
    <mergeCell ref="G1:I1"/>
    <mergeCell ref="A2:I2"/>
    <mergeCell ref="C4:I4"/>
    <mergeCell ref="A6:C6"/>
    <mergeCell ref="D6:I6"/>
    <mergeCell ref="C5:I5"/>
    <mergeCell ref="C16:D16"/>
    <mergeCell ref="F13:H13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C15:D15"/>
    <mergeCell ref="C22:D22"/>
    <mergeCell ref="C32:H32"/>
    <mergeCell ref="C33:H33"/>
    <mergeCell ref="C37:H37"/>
    <mergeCell ref="C17:D17"/>
    <mergeCell ref="C18:D18"/>
    <mergeCell ref="C19:D19"/>
    <mergeCell ref="C20:D20"/>
    <mergeCell ref="C21:D21"/>
    <mergeCell ref="C38:H38"/>
    <mergeCell ref="A23:D23"/>
    <mergeCell ref="A24:C24"/>
    <mergeCell ref="A25:C25"/>
    <mergeCell ref="A26:C26"/>
    <mergeCell ref="A27:C27"/>
  </mergeCells>
  <conditionalFormatting sqref="E15:I23 A15:D22">
    <cfRule type="cellIs" dxfId="149" priority="19" operator="equal">
      <formula>0</formula>
    </cfRule>
  </conditionalFormatting>
  <conditionalFormatting sqref="D10:E11">
    <cfRule type="cellIs" dxfId="148" priority="18" operator="equal">
      <formula>0</formula>
    </cfRule>
  </conditionalFormatting>
  <conditionalFormatting sqref="E15 E24:E27">
    <cfRule type="cellIs" dxfId="147" priority="16" operator="equal">
      <formula>0</formula>
    </cfRule>
  </conditionalFormatting>
  <conditionalFormatting sqref="D24:D26">
    <cfRule type="cellIs" dxfId="146" priority="14" operator="equal">
      <formula>0</formula>
    </cfRule>
  </conditionalFormatting>
  <conditionalFormatting sqref="C37:H37">
    <cfRule type="cellIs" dxfId="145" priority="11" operator="equal">
      <formula>0</formula>
    </cfRule>
  </conditionalFormatting>
  <conditionalFormatting sqref="C32:H32">
    <cfRule type="cellIs" dxfId="144" priority="10" operator="equal">
      <formula>0</formula>
    </cfRule>
  </conditionalFormatting>
  <conditionalFormatting sqref="D6:I9">
    <cfRule type="cellIs" dxfId="143" priority="6" operator="equal">
      <formula>0</formula>
    </cfRule>
  </conditionalFormatting>
  <conditionalFormatting sqref="C40">
    <cfRule type="cellIs" dxfId="142" priority="4" operator="equal">
      <formula>0</formula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>
    <pageSetUpPr fitToPage="1"/>
  </sheetPr>
  <dimension ref="A1:P43"/>
  <sheetViews>
    <sheetView view="pageBreakPreview" zoomScaleNormal="100" zoomScaleSheetLayoutView="100" workbookViewId="0">
      <selection activeCell="D5" sqref="D5:L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50">
        <f>'Kops a'!A15</f>
        <v>1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163" t="s">
        <v>326</v>
      </c>
      <c r="D2" s="163"/>
      <c r="E2" s="163"/>
      <c r="F2" s="163"/>
      <c r="G2" s="163"/>
      <c r="H2" s="163"/>
      <c r="I2" s="163"/>
      <c r="J2" s="27"/>
    </row>
    <row r="3" spans="1:16" x14ac:dyDescent="0.2">
      <c r="A3" s="28"/>
      <c r="B3" s="28"/>
      <c r="C3" s="154" t="s">
        <v>17</v>
      </c>
      <c r="D3" s="154"/>
      <c r="E3" s="154"/>
      <c r="F3" s="154"/>
      <c r="G3" s="154"/>
      <c r="H3" s="154"/>
      <c r="I3" s="154"/>
      <c r="J3" s="28"/>
    </row>
    <row r="4" spans="1:16" x14ac:dyDescent="0.2">
      <c r="A4" s="28"/>
      <c r="B4" s="28"/>
      <c r="C4" s="164" t="s">
        <v>52</v>
      </c>
      <c r="D4" s="164"/>
      <c r="E4" s="164"/>
      <c r="F4" s="164"/>
      <c r="G4" s="164"/>
      <c r="H4" s="164"/>
      <c r="I4" s="164"/>
      <c r="J4" s="28"/>
    </row>
    <row r="5" spans="1:16" ht="11.25" customHeight="1" x14ac:dyDescent="0.2">
      <c r="A5" s="21"/>
      <c r="B5" s="21"/>
      <c r="C5" s="25" t="s">
        <v>5</v>
      </c>
      <c r="D5" s="177" t="str">
        <f>'Kops a'!D6</f>
        <v>Daudzdzīvokļu dzīvojamā māja</v>
      </c>
      <c r="E5" s="177"/>
      <c r="F5" s="177"/>
      <c r="G5" s="177"/>
      <c r="H5" s="177"/>
      <c r="I5" s="177"/>
      <c r="J5" s="177"/>
      <c r="K5" s="177"/>
      <c r="L5" s="177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177" t="str">
        <f>'Kops a'!D7</f>
        <v>Daudzdzīvokļu dzīvojamās mājas jumta pārbūve</v>
      </c>
      <c r="E6" s="177"/>
      <c r="F6" s="177"/>
      <c r="G6" s="177"/>
      <c r="H6" s="177"/>
      <c r="I6" s="177"/>
      <c r="J6" s="177"/>
      <c r="K6" s="177"/>
      <c r="L6" s="177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177" t="str">
        <f>'Kops a'!D8</f>
        <v>Aisteres iela 7, Liepāja</v>
      </c>
      <c r="E7" s="177"/>
      <c r="F7" s="177"/>
      <c r="G7" s="177"/>
      <c r="H7" s="177"/>
      <c r="I7" s="177"/>
      <c r="J7" s="177"/>
      <c r="K7" s="177"/>
      <c r="L7" s="177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177" t="str">
        <f>'Kops a'!D9</f>
        <v>WS-41-17</v>
      </c>
      <c r="E8" s="177"/>
      <c r="F8" s="177"/>
      <c r="G8" s="177"/>
      <c r="H8" s="177"/>
      <c r="I8" s="177"/>
      <c r="J8" s="177"/>
      <c r="K8" s="177"/>
      <c r="L8" s="177"/>
      <c r="M8" s="15"/>
      <c r="N8" s="15"/>
      <c r="O8" s="15"/>
      <c r="P8" s="15"/>
    </row>
    <row r="9" spans="1:16" ht="11.25" customHeight="1" x14ac:dyDescent="0.2">
      <c r="A9" s="165" t="s">
        <v>65</v>
      </c>
      <c r="B9" s="165"/>
      <c r="C9" s="165"/>
      <c r="D9" s="165"/>
      <c r="E9" s="165"/>
      <c r="F9" s="165"/>
      <c r="G9" s="29"/>
      <c r="H9" s="29"/>
      <c r="I9" s="29"/>
      <c r="J9" s="169" t="s">
        <v>39</v>
      </c>
      <c r="K9" s="169"/>
      <c r="L9" s="169"/>
      <c r="M9" s="169"/>
      <c r="N9" s="176">
        <f>P28</f>
        <v>0</v>
      </c>
      <c r="O9" s="176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7"/>
      <c r="P10" s="85" t="str">
        <f>A34</f>
        <v xml:space="preserve">Tāme sastādīta 2020. gada 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40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">
      <c r="A14" s="60">
        <v>1</v>
      </c>
      <c r="B14" s="61" t="s">
        <v>70</v>
      </c>
      <c r="C14" s="62" t="s">
        <v>71</v>
      </c>
      <c r="D14" s="63" t="s">
        <v>72</v>
      </c>
      <c r="E14" s="66">
        <v>298.5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6">
        <v>2</v>
      </c>
      <c r="B15" s="61" t="s">
        <v>70</v>
      </c>
      <c r="C15" s="45" t="s">
        <v>74</v>
      </c>
      <c r="D15" s="23" t="s">
        <v>75</v>
      </c>
      <c r="E15" s="66">
        <v>85.285714285714292</v>
      </c>
      <c r="F15" s="67"/>
      <c r="G15" s="64"/>
      <c r="H15" s="46">
        <f t="shared" ref="H15:H27" si="0">ROUND(F15*G15,2)</f>
        <v>0</v>
      </c>
      <c r="I15" s="64"/>
      <c r="J15" s="64"/>
      <c r="K15" s="47">
        <f t="shared" ref="K15:K27" si="1">SUM(H15:J15)</f>
        <v>0</v>
      </c>
      <c r="L15" s="48">
        <f t="shared" ref="L15:L27" si="2">ROUND(E15*F15,2)</f>
        <v>0</v>
      </c>
      <c r="M15" s="46">
        <f t="shared" ref="M15:M27" si="3">ROUND(H15*E15,2)</f>
        <v>0</v>
      </c>
      <c r="N15" s="46">
        <f t="shared" ref="N15:N27" si="4">ROUND(I15*E15,2)</f>
        <v>0</v>
      </c>
      <c r="O15" s="46">
        <f t="shared" ref="O15:O27" si="5">ROUND(J15*E15,2)</f>
        <v>0</v>
      </c>
      <c r="P15" s="47">
        <f t="shared" ref="P15:P27" si="6">SUM(M15:O15)</f>
        <v>0</v>
      </c>
    </row>
    <row r="16" spans="1:16" x14ac:dyDescent="0.2">
      <c r="A16" s="60">
        <v>3</v>
      </c>
      <c r="B16" s="61" t="s">
        <v>70</v>
      </c>
      <c r="C16" s="45" t="s">
        <v>76</v>
      </c>
      <c r="D16" s="23" t="s">
        <v>75</v>
      </c>
      <c r="E16" s="66">
        <v>85.285714285714292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6">
        <v>4</v>
      </c>
      <c r="B17" s="61" t="s">
        <v>70</v>
      </c>
      <c r="C17" s="45" t="s">
        <v>77</v>
      </c>
      <c r="D17" s="23" t="s">
        <v>72</v>
      </c>
      <c r="E17" s="66">
        <v>298.5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60">
        <v>5</v>
      </c>
      <c r="B18" s="61" t="s">
        <v>70</v>
      </c>
      <c r="C18" s="45" t="s">
        <v>78</v>
      </c>
      <c r="D18" s="23" t="s">
        <v>79</v>
      </c>
      <c r="E18" s="66">
        <v>643.5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6">
        <v>6</v>
      </c>
      <c r="B19" s="61" t="s">
        <v>70</v>
      </c>
      <c r="C19" s="45" t="s">
        <v>80</v>
      </c>
      <c r="D19" s="23" t="s">
        <v>79</v>
      </c>
      <c r="E19" s="66">
        <v>708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60">
        <v>7</v>
      </c>
      <c r="B20" s="61" t="s">
        <v>70</v>
      </c>
      <c r="C20" s="45" t="s">
        <v>81</v>
      </c>
      <c r="D20" s="23" t="s">
        <v>79</v>
      </c>
      <c r="E20" s="66">
        <v>707.85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6">
        <v>8</v>
      </c>
      <c r="B21" s="61" t="s">
        <v>70</v>
      </c>
      <c r="C21" s="45" t="s">
        <v>82</v>
      </c>
      <c r="D21" s="23" t="s">
        <v>75</v>
      </c>
      <c r="E21" s="66">
        <v>2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60">
        <v>9</v>
      </c>
      <c r="B22" s="61" t="s">
        <v>70</v>
      </c>
      <c r="C22" s="45" t="s">
        <v>83</v>
      </c>
      <c r="D22" s="23" t="s">
        <v>84</v>
      </c>
      <c r="E22" s="66">
        <v>10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6">
        <v>10</v>
      </c>
      <c r="B23" s="61" t="s">
        <v>70</v>
      </c>
      <c r="C23" s="45" t="s">
        <v>85</v>
      </c>
      <c r="D23" s="23" t="s">
        <v>75</v>
      </c>
      <c r="E23" s="66">
        <v>1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60">
        <v>11</v>
      </c>
      <c r="B24" s="61" t="s">
        <v>70</v>
      </c>
      <c r="C24" s="45" t="s">
        <v>86</v>
      </c>
      <c r="D24" s="23" t="s">
        <v>75</v>
      </c>
      <c r="E24" s="66">
        <v>1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6">
        <v>12</v>
      </c>
      <c r="B25" s="61" t="s">
        <v>70</v>
      </c>
      <c r="C25" s="45" t="s">
        <v>87</v>
      </c>
      <c r="D25" s="23" t="s">
        <v>75</v>
      </c>
      <c r="E25" s="66">
        <v>1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60">
        <v>13</v>
      </c>
      <c r="B26" s="61" t="s">
        <v>70</v>
      </c>
      <c r="C26" s="45" t="s">
        <v>92</v>
      </c>
      <c r="D26" s="23" t="s">
        <v>93</v>
      </c>
      <c r="E26" s="66">
        <v>20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" thickBot="1" x14ac:dyDescent="0.25">
      <c r="A27" s="36">
        <v>14</v>
      </c>
      <c r="B27" s="61" t="s">
        <v>70</v>
      </c>
      <c r="C27" s="45" t="s">
        <v>94</v>
      </c>
      <c r="D27" s="23" t="s">
        <v>75</v>
      </c>
      <c r="E27" s="66">
        <v>3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" thickBot="1" x14ac:dyDescent="0.25">
      <c r="A28" s="160" t="s">
        <v>95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2"/>
      <c r="L28" s="68">
        <f>SUM(L14:L27)</f>
        <v>0</v>
      </c>
      <c r="M28" s="69">
        <f>SUM(M14:M27)</f>
        <v>0</v>
      </c>
      <c r="N28" s="69">
        <f>SUM(N14:N27)</f>
        <v>0</v>
      </c>
      <c r="O28" s="69">
        <f>SUM(O14:O27)</f>
        <v>0</v>
      </c>
      <c r="P28" s="70">
        <f>SUM(P14:P27)</f>
        <v>0</v>
      </c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" t="s">
        <v>14</v>
      </c>
      <c r="B31" s="15"/>
      <c r="C31" s="159">
        <f>'Kops a'!C32:H32</f>
        <v>0</v>
      </c>
      <c r="D31" s="159"/>
      <c r="E31" s="159"/>
      <c r="F31" s="159"/>
      <c r="G31" s="159"/>
      <c r="H31" s="159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5"/>
      <c r="B32" s="15"/>
      <c r="C32" s="111" t="s">
        <v>15</v>
      </c>
      <c r="D32" s="111"/>
      <c r="E32" s="111"/>
      <c r="F32" s="111"/>
      <c r="G32" s="111"/>
      <c r="H32" s="111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83" t="str">
        <f>'Kops a'!A35</f>
        <v xml:space="preserve">Tāme sastādīta 2020. gada </v>
      </c>
      <c r="B34" s="84"/>
      <c r="C34" s="84"/>
      <c r="D34" s="8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" t="s">
        <v>37</v>
      </c>
      <c r="B36" s="15"/>
      <c r="C36" s="159">
        <f>'Kops a'!C37:H37</f>
        <v>0</v>
      </c>
      <c r="D36" s="159"/>
      <c r="E36" s="159"/>
      <c r="F36" s="159"/>
      <c r="G36" s="159"/>
      <c r="H36" s="159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11" t="s">
        <v>15</v>
      </c>
      <c r="D37" s="111"/>
      <c r="E37" s="111"/>
      <c r="F37" s="111"/>
      <c r="G37" s="111"/>
      <c r="H37" s="111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83" t="s">
        <v>54</v>
      </c>
      <c r="B39" s="84"/>
      <c r="C39" s="88">
        <f>'Kops a'!C40</f>
        <v>0</v>
      </c>
      <c r="D39" s="4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3.5" x14ac:dyDescent="0.2">
      <c r="B41" s="91" t="s">
        <v>57</v>
      </c>
    </row>
    <row r="42" spans="1:16" ht="12" x14ac:dyDescent="0.2">
      <c r="B42" s="92" t="s">
        <v>58</v>
      </c>
    </row>
    <row r="43" spans="1:16" ht="12" x14ac:dyDescent="0.2">
      <c r="B43" s="92" t="s">
        <v>59</v>
      </c>
    </row>
  </sheetData>
  <mergeCells count="22"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36:H36"/>
    <mergeCell ref="C37:H37"/>
    <mergeCell ref="C31:H31"/>
    <mergeCell ref="C32:H32"/>
    <mergeCell ref="A28:K28"/>
  </mergeCells>
  <conditionalFormatting sqref="I14:J27 A14:G27">
    <cfRule type="cellIs" dxfId="139" priority="19" operator="equal">
      <formula>0</formula>
    </cfRule>
  </conditionalFormatting>
  <conditionalFormatting sqref="N9:O9 H14:H27 K14:P27">
    <cfRule type="cellIs" dxfId="138" priority="17" operator="equal">
      <formula>0</formula>
    </cfRule>
  </conditionalFormatting>
  <conditionalFormatting sqref="A9:F9">
    <cfRule type="containsText" dxfId="137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6" priority="14" operator="equal">
      <formula>0</formula>
    </cfRule>
  </conditionalFormatting>
  <conditionalFormatting sqref="O10:P10">
    <cfRule type="cellIs" dxfId="135" priority="13" operator="equal">
      <formula>"20__. gada __. _________"</formula>
    </cfRule>
  </conditionalFormatting>
  <conditionalFormatting sqref="A28:K28">
    <cfRule type="containsText" dxfId="134" priority="11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36:H36">
    <cfRule type="cellIs" dxfId="133" priority="8" operator="equal">
      <formula>0</formula>
    </cfRule>
  </conditionalFormatting>
  <conditionalFormatting sqref="C31:H31">
    <cfRule type="cellIs" dxfId="132" priority="7" operator="equal">
      <formula>0</formula>
    </cfRule>
  </conditionalFormatting>
  <conditionalFormatting sqref="L28:P28">
    <cfRule type="cellIs" dxfId="131" priority="6" operator="equal">
      <formula>0</formula>
    </cfRule>
  </conditionalFormatting>
  <conditionalFormatting sqref="C4:I4">
    <cfRule type="cellIs" dxfId="130" priority="5" operator="equal">
      <formula>0</formula>
    </cfRule>
  </conditionalFormatting>
  <conditionalFormatting sqref="D5:L8">
    <cfRule type="cellIs" dxfId="129" priority="3" operator="equal">
      <formula>0</formula>
    </cfRule>
  </conditionalFormatting>
  <conditionalFormatting sqref="C36:H36 C39 C31:H31">
    <cfRule type="cellIs" dxfId="128" priority="2" operator="equal">
      <formula>0</formula>
    </cfRule>
  </conditionalFormatting>
  <conditionalFormatting sqref="D1">
    <cfRule type="cellIs" dxfId="127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pageSetUpPr fitToPage="1"/>
  </sheetPr>
  <dimension ref="A1:P43"/>
  <sheetViews>
    <sheetView view="pageBreakPreview" zoomScaleNormal="100" zoomScaleSheetLayoutView="100" workbookViewId="0">
      <selection activeCell="D5" sqref="D5:L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50">
        <f>'Kops a'!A16</f>
        <v>2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163" t="s">
        <v>327</v>
      </c>
      <c r="D2" s="163"/>
      <c r="E2" s="163"/>
      <c r="F2" s="163"/>
      <c r="G2" s="163"/>
      <c r="H2" s="163"/>
      <c r="I2" s="163"/>
      <c r="J2" s="27"/>
    </row>
    <row r="3" spans="1:16" x14ac:dyDescent="0.2">
      <c r="A3" s="28"/>
      <c r="B3" s="28"/>
      <c r="C3" s="154" t="s">
        <v>17</v>
      </c>
      <c r="D3" s="154"/>
      <c r="E3" s="154"/>
      <c r="F3" s="154"/>
      <c r="G3" s="154"/>
      <c r="H3" s="154"/>
      <c r="I3" s="154"/>
      <c r="J3" s="28"/>
    </row>
    <row r="4" spans="1:16" x14ac:dyDescent="0.2">
      <c r="A4" s="28"/>
      <c r="B4" s="28"/>
      <c r="C4" s="164" t="s">
        <v>52</v>
      </c>
      <c r="D4" s="164"/>
      <c r="E4" s="164"/>
      <c r="F4" s="164"/>
      <c r="G4" s="164"/>
      <c r="H4" s="164"/>
      <c r="I4" s="164"/>
      <c r="J4" s="28"/>
    </row>
    <row r="5" spans="1:16" x14ac:dyDescent="0.2">
      <c r="A5" s="21"/>
      <c r="B5" s="21"/>
      <c r="C5" s="25" t="s">
        <v>5</v>
      </c>
      <c r="D5" s="177" t="str">
        <f>'Kops a'!D6</f>
        <v>Daudzdzīvokļu dzīvojamā māja</v>
      </c>
      <c r="E5" s="177"/>
      <c r="F5" s="177"/>
      <c r="G5" s="177"/>
      <c r="H5" s="177"/>
      <c r="I5" s="177"/>
      <c r="J5" s="177"/>
      <c r="K5" s="177"/>
      <c r="L5" s="177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177" t="str">
        <f>'Kops a'!D7</f>
        <v>Daudzdzīvokļu dzīvojamās mājas jumta pārbūve</v>
      </c>
      <c r="E6" s="177"/>
      <c r="F6" s="177"/>
      <c r="G6" s="177"/>
      <c r="H6" s="177"/>
      <c r="I6" s="177"/>
      <c r="J6" s="177"/>
      <c r="K6" s="177"/>
      <c r="L6" s="177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177" t="str">
        <f>'Kops a'!D8</f>
        <v>Aisteres iela 7, Liepāja</v>
      </c>
      <c r="E7" s="177"/>
      <c r="F7" s="177"/>
      <c r="G7" s="177"/>
      <c r="H7" s="177"/>
      <c r="I7" s="177"/>
      <c r="J7" s="177"/>
      <c r="K7" s="177"/>
      <c r="L7" s="177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177" t="str">
        <f>'Kops a'!D9</f>
        <v>WS-41-17</v>
      </c>
      <c r="E8" s="177"/>
      <c r="F8" s="177"/>
      <c r="G8" s="177"/>
      <c r="H8" s="177"/>
      <c r="I8" s="177"/>
      <c r="J8" s="177"/>
      <c r="K8" s="177"/>
      <c r="L8" s="177"/>
      <c r="M8" s="15"/>
      <c r="N8" s="15"/>
      <c r="O8" s="15"/>
      <c r="P8" s="15"/>
    </row>
    <row r="9" spans="1:16" ht="11.25" customHeight="1" x14ac:dyDescent="0.2">
      <c r="A9" s="165" t="s">
        <v>65</v>
      </c>
      <c r="B9" s="165"/>
      <c r="C9" s="165"/>
      <c r="D9" s="165"/>
      <c r="E9" s="165"/>
      <c r="F9" s="165"/>
      <c r="G9" s="29"/>
      <c r="H9" s="29"/>
      <c r="I9" s="29"/>
      <c r="J9" s="169" t="s">
        <v>39</v>
      </c>
      <c r="K9" s="169"/>
      <c r="L9" s="169"/>
      <c r="M9" s="169"/>
      <c r="N9" s="176">
        <f>P28</f>
        <v>0</v>
      </c>
      <c r="O9" s="176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A34</f>
        <v xml:space="preserve">Tāme sastādīta 2020. gada 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40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">
      <c r="A14" s="60">
        <v>1</v>
      </c>
      <c r="B14" s="61" t="s">
        <v>70</v>
      </c>
      <c r="C14" s="62" t="s">
        <v>71</v>
      </c>
      <c r="D14" s="63" t="s">
        <v>72</v>
      </c>
      <c r="E14" s="66">
        <v>39.599999999999994</v>
      </c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6">
        <v>2</v>
      </c>
      <c r="B15" s="61" t="s">
        <v>70</v>
      </c>
      <c r="C15" s="45" t="s">
        <v>74</v>
      </c>
      <c r="D15" s="23" t="s">
        <v>75</v>
      </c>
      <c r="E15" s="66">
        <v>11.314285714285713</v>
      </c>
      <c r="F15" s="67"/>
      <c r="G15" s="64"/>
      <c r="H15" s="46">
        <f t="shared" ref="H15:H27" si="0">ROUND(F15*G15,2)</f>
        <v>0</v>
      </c>
      <c r="I15" s="64"/>
      <c r="J15" s="64"/>
      <c r="K15" s="47">
        <f t="shared" ref="K15:K27" si="1">SUM(H15:J15)</f>
        <v>0</v>
      </c>
      <c r="L15" s="48">
        <f t="shared" ref="L15:L27" si="2">ROUND(E15*F15,2)</f>
        <v>0</v>
      </c>
      <c r="M15" s="46">
        <f t="shared" ref="M15:M27" si="3">ROUND(H15*E15,2)</f>
        <v>0</v>
      </c>
      <c r="N15" s="46">
        <f t="shared" ref="N15:N27" si="4">ROUND(I15*E15,2)</f>
        <v>0</v>
      </c>
      <c r="O15" s="46">
        <f t="shared" ref="O15:O27" si="5">ROUND(J15*E15,2)</f>
        <v>0</v>
      </c>
      <c r="P15" s="47">
        <f t="shared" ref="P15:P27" si="6">SUM(M15:O15)</f>
        <v>0</v>
      </c>
    </row>
    <row r="16" spans="1:16" x14ac:dyDescent="0.2">
      <c r="A16" s="60">
        <v>3</v>
      </c>
      <c r="B16" s="61" t="s">
        <v>70</v>
      </c>
      <c r="C16" s="45" t="s">
        <v>76</v>
      </c>
      <c r="D16" s="23" t="s">
        <v>75</v>
      </c>
      <c r="E16" s="66">
        <v>11.314285714285713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6">
        <v>4</v>
      </c>
      <c r="B17" s="61" t="s">
        <v>70</v>
      </c>
      <c r="C17" s="45" t="s">
        <v>77</v>
      </c>
      <c r="D17" s="23" t="s">
        <v>72</v>
      </c>
      <c r="E17" s="66">
        <v>39.599999999999994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60">
        <v>5</v>
      </c>
      <c r="B18" s="61" t="s">
        <v>70</v>
      </c>
      <c r="C18" s="45" t="s">
        <v>78</v>
      </c>
      <c r="D18" s="23" t="s">
        <v>79</v>
      </c>
      <c r="E18" s="66">
        <v>435.59999999999997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6">
        <v>6</v>
      </c>
      <c r="B19" s="61" t="s">
        <v>70</v>
      </c>
      <c r="C19" s="45" t="s">
        <v>80</v>
      </c>
      <c r="D19" s="23" t="s">
        <v>79</v>
      </c>
      <c r="E19" s="66">
        <v>435.6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60">
        <v>7</v>
      </c>
      <c r="B20" s="61" t="s">
        <v>70</v>
      </c>
      <c r="C20" s="45" t="s">
        <v>81</v>
      </c>
      <c r="D20" s="23" t="s">
        <v>79</v>
      </c>
      <c r="E20" s="66">
        <v>479.16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6">
        <v>8</v>
      </c>
      <c r="B21" s="61" t="s">
        <v>70</v>
      </c>
      <c r="C21" s="45" t="s">
        <v>82</v>
      </c>
      <c r="D21" s="23" t="s">
        <v>75</v>
      </c>
      <c r="E21" s="66">
        <v>1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60">
        <v>9</v>
      </c>
      <c r="B22" s="61" t="s">
        <v>70</v>
      </c>
      <c r="C22" s="45" t="s">
        <v>83</v>
      </c>
      <c r="D22" s="23" t="s">
        <v>84</v>
      </c>
      <c r="E22" s="66">
        <v>5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6">
        <v>10</v>
      </c>
      <c r="B23" s="61" t="s">
        <v>70</v>
      </c>
      <c r="C23" s="45" t="s">
        <v>85</v>
      </c>
      <c r="D23" s="23" t="s">
        <v>75</v>
      </c>
      <c r="E23" s="66">
        <v>1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60">
        <v>11</v>
      </c>
      <c r="B24" s="61" t="s">
        <v>70</v>
      </c>
      <c r="C24" s="45" t="s">
        <v>86</v>
      </c>
      <c r="D24" s="23" t="s">
        <v>75</v>
      </c>
      <c r="E24" s="66">
        <v>1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6">
        <v>12</v>
      </c>
      <c r="B25" s="61" t="s">
        <v>70</v>
      </c>
      <c r="C25" s="45" t="s">
        <v>87</v>
      </c>
      <c r="D25" s="23" t="s">
        <v>75</v>
      </c>
      <c r="E25" s="66">
        <v>1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60">
        <v>13</v>
      </c>
      <c r="B26" s="61" t="s">
        <v>70</v>
      </c>
      <c r="C26" s="45" t="s">
        <v>92</v>
      </c>
      <c r="D26" s="23" t="s">
        <v>93</v>
      </c>
      <c r="E26" s="66">
        <v>100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12" thickBot="1" x14ac:dyDescent="0.25">
      <c r="A27" s="36">
        <v>14</v>
      </c>
      <c r="B27" s="61" t="s">
        <v>70</v>
      </c>
      <c r="C27" s="45" t="s">
        <v>94</v>
      </c>
      <c r="D27" s="23" t="s">
        <v>75</v>
      </c>
      <c r="E27" s="66">
        <v>15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12" thickBot="1" x14ac:dyDescent="0.25">
      <c r="A28" s="160" t="s">
        <v>95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2"/>
      <c r="L28" s="68">
        <f>SUM(L14:L27)</f>
        <v>0</v>
      </c>
      <c r="M28" s="69">
        <f>SUM(M14:M27)</f>
        <v>0</v>
      </c>
      <c r="N28" s="69">
        <f>SUM(N14:N27)</f>
        <v>0</v>
      </c>
      <c r="O28" s="69">
        <f>SUM(O14:O27)</f>
        <v>0</v>
      </c>
      <c r="P28" s="70">
        <f>SUM(P14:P27)</f>
        <v>0</v>
      </c>
    </row>
    <row r="29" spans="1:16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x14ac:dyDescent="0.2">
      <c r="A31" s="1" t="s">
        <v>14</v>
      </c>
      <c r="B31" s="15"/>
      <c r="C31" s="159">
        <f>'Kops a'!C32:H32</f>
        <v>0</v>
      </c>
      <c r="D31" s="159"/>
      <c r="E31" s="159"/>
      <c r="F31" s="159"/>
      <c r="G31" s="159"/>
      <c r="H31" s="159"/>
      <c r="I31" s="15"/>
      <c r="J31" s="15"/>
      <c r="K31" s="15"/>
      <c r="L31" s="15"/>
      <c r="M31" s="15"/>
      <c r="N31" s="15"/>
      <c r="O31" s="15"/>
      <c r="P31" s="15"/>
    </row>
    <row r="32" spans="1:16" x14ac:dyDescent="0.2">
      <c r="A32" s="15"/>
      <c r="B32" s="15"/>
      <c r="C32" s="111" t="s">
        <v>15</v>
      </c>
      <c r="D32" s="111"/>
      <c r="E32" s="111"/>
      <c r="F32" s="111"/>
      <c r="G32" s="111"/>
      <c r="H32" s="111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83" t="str">
        <f>'Kops a'!A35</f>
        <v xml:space="preserve">Tāme sastādīta 2020. gada </v>
      </c>
      <c r="B34" s="84"/>
      <c r="C34" s="84"/>
      <c r="D34" s="8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" t="s">
        <v>37</v>
      </c>
      <c r="B36" s="15"/>
      <c r="C36" s="159">
        <f>'Kops a'!C37:H37</f>
        <v>0</v>
      </c>
      <c r="D36" s="159"/>
      <c r="E36" s="159"/>
      <c r="F36" s="159"/>
      <c r="G36" s="159"/>
      <c r="H36" s="159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11" t="s">
        <v>15</v>
      </c>
      <c r="D37" s="111"/>
      <c r="E37" s="111"/>
      <c r="F37" s="111"/>
      <c r="G37" s="111"/>
      <c r="H37" s="111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83" t="s">
        <v>54</v>
      </c>
      <c r="B39" s="84"/>
      <c r="C39" s="88">
        <f>'Kops a'!C40</f>
        <v>0</v>
      </c>
      <c r="D39" s="49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3.5" x14ac:dyDescent="0.2">
      <c r="B41" s="91" t="s">
        <v>57</v>
      </c>
    </row>
    <row r="42" spans="1:16" ht="12" x14ac:dyDescent="0.2">
      <c r="B42" s="92" t="s">
        <v>58</v>
      </c>
    </row>
    <row r="43" spans="1:16" ht="12" x14ac:dyDescent="0.2">
      <c r="B43" s="92" t="s">
        <v>59</v>
      </c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7:H37"/>
    <mergeCell ref="C4:I4"/>
    <mergeCell ref="F12:K12"/>
    <mergeCell ref="A9:F9"/>
    <mergeCell ref="J9:M9"/>
    <mergeCell ref="D8:L8"/>
    <mergeCell ref="A28:K28"/>
    <mergeCell ref="C31:H31"/>
    <mergeCell ref="C32:H32"/>
    <mergeCell ref="C36:H36"/>
  </mergeCells>
  <conditionalFormatting sqref="I14:J27 A14:G27">
    <cfRule type="cellIs" dxfId="124" priority="23" operator="equal">
      <formula>0</formula>
    </cfRule>
  </conditionalFormatting>
  <conditionalFormatting sqref="N9:O9 H14:H27 K14:P27">
    <cfRule type="cellIs" dxfId="123" priority="22" operator="equal">
      <formula>0</formula>
    </cfRule>
  </conditionalFormatting>
  <conditionalFormatting sqref="A9:F9">
    <cfRule type="containsText" dxfId="122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O10">
    <cfRule type="cellIs" dxfId="121" priority="18" operator="equal">
      <formula>"20__. gada __. _________"</formula>
    </cfRule>
  </conditionalFormatting>
  <conditionalFormatting sqref="A28:K28">
    <cfRule type="containsText" dxfId="120" priority="17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L28:P28">
    <cfRule type="cellIs" dxfId="119" priority="12" operator="equal">
      <formula>0</formula>
    </cfRule>
  </conditionalFormatting>
  <conditionalFormatting sqref="C4:I4">
    <cfRule type="cellIs" dxfId="118" priority="11" operator="equal">
      <formula>0</formula>
    </cfRule>
  </conditionalFormatting>
  <conditionalFormatting sqref="D5:L8">
    <cfRule type="cellIs" dxfId="117" priority="9" operator="equal">
      <formula>0</formula>
    </cfRule>
  </conditionalFormatting>
  <conditionalFormatting sqref="P10">
    <cfRule type="cellIs" dxfId="116" priority="8" operator="equal">
      <formula>"20__. gada __. _________"</formula>
    </cfRule>
  </conditionalFormatting>
  <conditionalFormatting sqref="C36:H36">
    <cfRule type="cellIs" dxfId="115" priority="5" operator="equal">
      <formula>0</formula>
    </cfRule>
  </conditionalFormatting>
  <conditionalFormatting sqref="C31:H31">
    <cfRule type="cellIs" dxfId="114" priority="4" operator="equal">
      <formula>0</formula>
    </cfRule>
  </conditionalFormatting>
  <conditionalFormatting sqref="C36:H36 C39 C31:H31">
    <cfRule type="cellIs" dxfId="113" priority="3" operator="equal">
      <formula>0</formula>
    </cfRule>
  </conditionalFormatting>
  <conditionalFormatting sqref="D1">
    <cfRule type="cellIs" dxfId="112" priority="2" operator="equal">
      <formula>0</formula>
    </cfRule>
  </conditionalFormatting>
  <conditionalFormatting sqref="C2:I2">
    <cfRule type="cellIs" dxfId="111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46B16A03-C867-4231-9EE2-FA19DDA4D492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6" operator="containsText" id="{2AF3CC58-04F0-4432-AA0F-D3D058C3CAD1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pageSetUpPr fitToPage="1"/>
  </sheetPr>
  <dimension ref="A1:P72"/>
  <sheetViews>
    <sheetView view="pageBreakPreview" zoomScaleNormal="100" zoomScaleSheetLayoutView="100" workbookViewId="0">
      <selection activeCell="D5" sqref="D5:L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50">
        <f>'Kops a'!A17</f>
        <v>3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163" t="s">
        <v>322</v>
      </c>
      <c r="D2" s="163"/>
      <c r="E2" s="163"/>
      <c r="F2" s="163"/>
      <c r="G2" s="163"/>
      <c r="H2" s="163"/>
      <c r="I2" s="163"/>
      <c r="J2" s="27"/>
    </row>
    <row r="3" spans="1:16" x14ac:dyDescent="0.2">
      <c r="A3" s="28"/>
      <c r="B3" s="28"/>
      <c r="C3" s="154" t="s">
        <v>17</v>
      </c>
      <c r="D3" s="154"/>
      <c r="E3" s="154"/>
      <c r="F3" s="154"/>
      <c r="G3" s="154"/>
      <c r="H3" s="154"/>
      <c r="I3" s="154"/>
      <c r="J3" s="28"/>
    </row>
    <row r="4" spans="1:16" x14ac:dyDescent="0.2">
      <c r="A4" s="28"/>
      <c r="B4" s="28"/>
      <c r="C4" s="164" t="s">
        <v>52</v>
      </c>
      <c r="D4" s="164"/>
      <c r="E4" s="164"/>
      <c r="F4" s="164"/>
      <c r="G4" s="164"/>
      <c r="H4" s="164"/>
      <c r="I4" s="164"/>
      <c r="J4" s="28"/>
    </row>
    <row r="5" spans="1:16" x14ac:dyDescent="0.2">
      <c r="A5" s="21"/>
      <c r="B5" s="21"/>
      <c r="C5" s="25" t="s">
        <v>5</v>
      </c>
      <c r="D5" s="177" t="str">
        <f>'Kops a'!D6</f>
        <v>Daudzdzīvokļu dzīvojamā māja</v>
      </c>
      <c r="E5" s="177"/>
      <c r="F5" s="177"/>
      <c r="G5" s="177"/>
      <c r="H5" s="177"/>
      <c r="I5" s="177"/>
      <c r="J5" s="177"/>
      <c r="K5" s="177"/>
      <c r="L5" s="177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177" t="str">
        <f>'Kops a'!D7</f>
        <v>Daudzdzīvokļu dzīvojamās mājas jumta pārbūve</v>
      </c>
      <c r="E6" s="177"/>
      <c r="F6" s="177"/>
      <c r="G6" s="177"/>
      <c r="H6" s="177"/>
      <c r="I6" s="177"/>
      <c r="J6" s="177"/>
      <c r="K6" s="177"/>
      <c r="L6" s="177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177" t="str">
        <f>'Kops a'!D8</f>
        <v>Aisteres iela 7, Liepāja</v>
      </c>
      <c r="E7" s="177"/>
      <c r="F7" s="177"/>
      <c r="G7" s="177"/>
      <c r="H7" s="177"/>
      <c r="I7" s="177"/>
      <c r="J7" s="177"/>
      <c r="K7" s="177"/>
      <c r="L7" s="177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177" t="str">
        <f>'Kops a'!D9</f>
        <v>WS-41-17</v>
      </c>
      <c r="E8" s="177"/>
      <c r="F8" s="177"/>
      <c r="G8" s="177"/>
      <c r="H8" s="177"/>
      <c r="I8" s="177"/>
      <c r="J8" s="177"/>
      <c r="K8" s="177"/>
      <c r="L8" s="177"/>
      <c r="M8" s="15"/>
      <c r="N8" s="15"/>
      <c r="O8" s="15"/>
      <c r="P8" s="15"/>
    </row>
    <row r="9" spans="1:16" ht="11.25" customHeight="1" x14ac:dyDescent="0.2">
      <c r="A9" s="165" t="s">
        <v>65</v>
      </c>
      <c r="B9" s="165"/>
      <c r="C9" s="165"/>
      <c r="D9" s="165"/>
      <c r="E9" s="165"/>
      <c r="F9" s="165"/>
      <c r="G9" s="29"/>
      <c r="H9" s="29"/>
      <c r="I9" s="29"/>
      <c r="J9" s="169" t="s">
        <v>39</v>
      </c>
      <c r="K9" s="169"/>
      <c r="L9" s="169"/>
      <c r="M9" s="169"/>
      <c r="N9" s="176">
        <f>P57</f>
        <v>0</v>
      </c>
      <c r="O9" s="176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A63</f>
        <v xml:space="preserve">Tāme sastādīta 2020. gada 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40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">
      <c r="A14" s="60" t="s">
        <v>73</v>
      </c>
      <c r="B14" s="61"/>
      <c r="C14" s="62" t="s">
        <v>320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6" t="s">
        <v>73</v>
      </c>
      <c r="B15" s="37"/>
      <c r="C15" s="45" t="s">
        <v>101</v>
      </c>
      <c r="D15" s="23" t="s">
        <v>75</v>
      </c>
      <c r="E15" s="66">
        <v>27</v>
      </c>
      <c r="F15" s="67"/>
      <c r="G15" s="64"/>
      <c r="H15" s="46">
        <f t="shared" ref="H15:H56" si="0">ROUND(F15*G15,2)</f>
        <v>0</v>
      </c>
      <c r="I15" s="64"/>
      <c r="J15" s="64"/>
      <c r="K15" s="47">
        <f t="shared" ref="K15:K56" si="1">SUM(H15:J15)</f>
        <v>0</v>
      </c>
      <c r="L15" s="48">
        <f t="shared" ref="L15:L56" si="2">ROUND(E15*F15,2)</f>
        <v>0</v>
      </c>
      <c r="M15" s="46">
        <f t="shared" ref="M15:M56" si="3">ROUND(H15*E15,2)</f>
        <v>0</v>
      </c>
      <c r="N15" s="46">
        <f t="shared" ref="N15:N56" si="4">ROUND(I15*E15,2)</f>
        <v>0</v>
      </c>
      <c r="O15" s="46">
        <f t="shared" ref="O15:O56" si="5">ROUND(J15*E15,2)</f>
        <v>0</v>
      </c>
      <c r="P15" s="47">
        <f t="shared" ref="P15:P56" si="6">SUM(M15:O15)</f>
        <v>0</v>
      </c>
    </row>
    <row r="16" spans="1:16" ht="33.75" x14ac:dyDescent="0.2">
      <c r="A16" s="36">
        <v>10</v>
      </c>
      <c r="B16" s="37" t="s">
        <v>70</v>
      </c>
      <c r="C16" s="45" t="s">
        <v>102</v>
      </c>
      <c r="D16" s="23" t="s">
        <v>93</v>
      </c>
      <c r="E16" s="66">
        <v>1.4045400000000001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6" t="s">
        <v>73</v>
      </c>
      <c r="B17" s="37"/>
      <c r="C17" s="45" t="s">
        <v>99</v>
      </c>
      <c r="D17" s="23" t="s">
        <v>93</v>
      </c>
      <c r="E17" s="66">
        <v>0.36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6" t="s">
        <v>73</v>
      </c>
      <c r="B18" s="37"/>
      <c r="C18" s="45" t="s">
        <v>90</v>
      </c>
      <c r="D18" s="23" t="s">
        <v>91</v>
      </c>
      <c r="E18" s="66">
        <v>0.09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6" t="s">
        <v>73</v>
      </c>
      <c r="B19" s="37"/>
      <c r="C19" s="45" t="s">
        <v>103</v>
      </c>
      <c r="D19" s="23" t="s">
        <v>75</v>
      </c>
      <c r="E19" s="66">
        <v>422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33.75" x14ac:dyDescent="0.2">
      <c r="A20" s="36">
        <v>11</v>
      </c>
      <c r="B20" s="37" t="s">
        <v>70</v>
      </c>
      <c r="C20" s="45" t="s">
        <v>104</v>
      </c>
      <c r="D20" s="23" t="s">
        <v>93</v>
      </c>
      <c r="E20" s="66">
        <v>11.310079999999999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6" t="s">
        <v>73</v>
      </c>
      <c r="B21" s="37"/>
      <c r="C21" s="45" t="s">
        <v>99</v>
      </c>
      <c r="D21" s="23" t="s">
        <v>93</v>
      </c>
      <c r="E21" s="66">
        <v>1.7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6" t="s">
        <v>73</v>
      </c>
      <c r="B22" s="37"/>
      <c r="C22" s="45" t="s">
        <v>100</v>
      </c>
      <c r="D22" s="23" t="s">
        <v>93</v>
      </c>
      <c r="E22" s="66">
        <v>10.52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6" t="s">
        <v>73</v>
      </c>
      <c r="B23" s="37"/>
      <c r="C23" s="45" t="s">
        <v>90</v>
      </c>
      <c r="D23" s="23" t="s">
        <v>91</v>
      </c>
      <c r="E23" s="66">
        <v>3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2.5" x14ac:dyDescent="0.2">
      <c r="A24" s="36">
        <v>12</v>
      </c>
      <c r="B24" s="37" t="s">
        <v>70</v>
      </c>
      <c r="C24" s="45" t="s">
        <v>105</v>
      </c>
      <c r="D24" s="23" t="s">
        <v>79</v>
      </c>
      <c r="E24" s="66">
        <v>47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6" t="s">
        <v>73</v>
      </c>
      <c r="B25" s="37"/>
      <c r="C25" s="45" t="s">
        <v>106</v>
      </c>
      <c r="D25" s="23" t="s">
        <v>88</v>
      </c>
      <c r="E25" s="66">
        <v>56.4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6" t="s">
        <v>73</v>
      </c>
      <c r="B26" s="37"/>
      <c r="C26" s="45" t="s">
        <v>96</v>
      </c>
      <c r="D26" s="23" t="s">
        <v>88</v>
      </c>
      <c r="E26" s="66">
        <v>29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6">
        <v>13</v>
      </c>
      <c r="B27" s="37" t="s">
        <v>70</v>
      </c>
      <c r="C27" s="45" t="s">
        <v>107</v>
      </c>
      <c r="D27" s="23" t="s">
        <v>75</v>
      </c>
      <c r="E27" s="66">
        <v>27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2.5" x14ac:dyDescent="0.2">
      <c r="A28" s="36" t="s">
        <v>73</v>
      </c>
      <c r="B28" s="37"/>
      <c r="C28" s="45" t="s">
        <v>108</v>
      </c>
      <c r="D28" s="23" t="s">
        <v>88</v>
      </c>
      <c r="E28" s="66">
        <v>67.391999999999996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6" t="s">
        <v>73</v>
      </c>
      <c r="B29" s="37"/>
      <c r="C29" s="45" t="s">
        <v>109</v>
      </c>
      <c r="D29" s="23" t="s">
        <v>88</v>
      </c>
      <c r="E29" s="66">
        <v>64.022400000000005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2.5" x14ac:dyDescent="0.2">
      <c r="A30" s="36" t="s">
        <v>73</v>
      </c>
      <c r="B30" s="37"/>
      <c r="C30" s="45" t="s">
        <v>110</v>
      </c>
      <c r="D30" s="23" t="s">
        <v>75</v>
      </c>
      <c r="E30" s="66">
        <v>216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2.5" x14ac:dyDescent="0.2">
      <c r="A31" s="36" t="s">
        <v>73</v>
      </c>
      <c r="B31" s="37"/>
      <c r="C31" s="45" t="s">
        <v>111</v>
      </c>
      <c r="D31" s="23" t="s">
        <v>79</v>
      </c>
      <c r="E31" s="66">
        <v>18.899999999999999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6">
        <v>14</v>
      </c>
      <c r="B32" s="37" t="s">
        <v>70</v>
      </c>
      <c r="C32" s="45" t="s">
        <v>112</v>
      </c>
      <c r="D32" s="23" t="s">
        <v>79</v>
      </c>
      <c r="E32" s="66">
        <v>8.5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2.5" x14ac:dyDescent="0.2">
      <c r="A33" s="36" t="s">
        <v>73</v>
      </c>
      <c r="B33" s="37"/>
      <c r="C33" s="109" t="s">
        <v>113</v>
      </c>
      <c r="D33" s="23"/>
      <c r="E33" s="66"/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2.5" x14ac:dyDescent="0.2">
      <c r="A34" s="36">
        <v>15</v>
      </c>
      <c r="B34" s="37" t="s">
        <v>70</v>
      </c>
      <c r="C34" s="45" t="s">
        <v>114</v>
      </c>
      <c r="D34" s="23" t="s">
        <v>72</v>
      </c>
      <c r="E34" s="66">
        <v>51.3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2.5" x14ac:dyDescent="0.2">
      <c r="A35" s="36">
        <v>16</v>
      </c>
      <c r="B35" s="37" t="s">
        <v>70</v>
      </c>
      <c r="C35" s="45" t="s">
        <v>115</v>
      </c>
      <c r="D35" s="23" t="s">
        <v>79</v>
      </c>
      <c r="E35" s="66">
        <v>15.389999999999999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6">
        <v>17</v>
      </c>
      <c r="B36" s="37" t="s">
        <v>70</v>
      </c>
      <c r="C36" s="45" t="s">
        <v>116</v>
      </c>
      <c r="D36" s="23" t="s">
        <v>72</v>
      </c>
      <c r="E36" s="66">
        <v>51.3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2.5" x14ac:dyDescent="0.2">
      <c r="A37" s="36">
        <v>18</v>
      </c>
      <c r="B37" s="37" t="s">
        <v>70</v>
      </c>
      <c r="C37" s="45" t="s">
        <v>117</v>
      </c>
      <c r="D37" s="23" t="s">
        <v>93</v>
      </c>
      <c r="E37" s="66">
        <v>0.5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2.5" x14ac:dyDescent="0.2">
      <c r="A38" s="36" t="s">
        <v>73</v>
      </c>
      <c r="B38" s="37"/>
      <c r="C38" s="45" t="s">
        <v>118</v>
      </c>
      <c r="D38" s="23" t="s">
        <v>75</v>
      </c>
      <c r="E38" s="66">
        <v>20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2.5" x14ac:dyDescent="0.2">
      <c r="A39" s="36" t="s">
        <v>73</v>
      </c>
      <c r="B39" s="37"/>
      <c r="C39" s="45" t="s">
        <v>119</v>
      </c>
      <c r="D39" s="23" t="s">
        <v>75</v>
      </c>
      <c r="E39" s="66">
        <v>5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2.5" x14ac:dyDescent="0.2">
      <c r="A40" s="36" t="s">
        <v>73</v>
      </c>
      <c r="B40" s="37"/>
      <c r="C40" s="45" t="s">
        <v>120</v>
      </c>
      <c r="D40" s="23" t="s">
        <v>93</v>
      </c>
      <c r="E40" s="66">
        <v>0.5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2.5" x14ac:dyDescent="0.2">
      <c r="A41" s="36" t="s">
        <v>73</v>
      </c>
      <c r="B41" s="37"/>
      <c r="C41" s="45" t="s">
        <v>121</v>
      </c>
      <c r="D41" s="23" t="s">
        <v>75</v>
      </c>
      <c r="E41" s="66">
        <v>20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2.5" x14ac:dyDescent="0.2">
      <c r="A42" s="36" t="s">
        <v>73</v>
      </c>
      <c r="B42" s="37"/>
      <c r="C42" s="45" t="s">
        <v>122</v>
      </c>
      <c r="D42" s="23" t="s">
        <v>75</v>
      </c>
      <c r="E42" s="66">
        <v>5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2.5" x14ac:dyDescent="0.2">
      <c r="A43" s="36" t="s">
        <v>73</v>
      </c>
      <c r="B43" s="37"/>
      <c r="C43" s="45" t="s">
        <v>123</v>
      </c>
      <c r="D43" s="23" t="s">
        <v>88</v>
      </c>
      <c r="E43" s="66">
        <v>174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2.5" x14ac:dyDescent="0.2">
      <c r="A44" s="36" t="s">
        <v>73</v>
      </c>
      <c r="B44" s="37"/>
      <c r="C44" s="45" t="s">
        <v>124</v>
      </c>
      <c r="D44" s="23" t="s">
        <v>75</v>
      </c>
      <c r="E44" s="66">
        <v>200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6">
        <v>19</v>
      </c>
      <c r="B45" s="37" t="s">
        <v>70</v>
      </c>
      <c r="C45" s="45" t="s">
        <v>125</v>
      </c>
      <c r="D45" s="23" t="s">
        <v>79</v>
      </c>
      <c r="E45" s="66">
        <v>9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22.5" x14ac:dyDescent="0.2">
      <c r="A46" s="36">
        <v>20</v>
      </c>
      <c r="B46" s="37" t="s">
        <v>70</v>
      </c>
      <c r="C46" s="45" t="s">
        <v>328</v>
      </c>
      <c r="D46" s="23" t="s">
        <v>72</v>
      </c>
      <c r="E46" s="66">
        <v>37.5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22.5" x14ac:dyDescent="0.2">
      <c r="A47" s="36">
        <v>21</v>
      </c>
      <c r="B47" s="37" t="s">
        <v>70</v>
      </c>
      <c r="C47" s="45" t="s">
        <v>126</v>
      </c>
      <c r="D47" s="23" t="s">
        <v>79</v>
      </c>
      <c r="E47" s="66">
        <v>5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22.5" x14ac:dyDescent="0.2">
      <c r="A48" s="36" t="s">
        <v>73</v>
      </c>
      <c r="B48" s="37"/>
      <c r="C48" s="109" t="s">
        <v>127</v>
      </c>
      <c r="D48" s="23"/>
      <c r="E48" s="66"/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">
      <c r="A49" s="36">
        <v>22</v>
      </c>
      <c r="B49" s="37" t="s">
        <v>70</v>
      </c>
      <c r="C49" s="45" t="s">
        <v>128</v>
      </c>
      <c r="D49" s="23" t="s">
        <v>72</v>
      </c>
      <c r="E49" s="66">
        <v>8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22.5" x14ac:dyDescent="0.2">
      <c r="A50" s="36">
        <v>23</v>
      </c>
      <c r="B50" s="37" t="s">
        <v>70</v>
      </c>
      <c r="C50" s="45" t="s">
        <v>129</v>
      </c>
      <c r="D50" s="23" t="s">
        <v>88</v>
      </c>
      <c r="E50" s="66">
        <v>35.099999999999994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">
      <c r="A51" s="36" t="s">
        <v>73</v>
      </c>
      <c r="B51" s="37"/>
      <c r="C51" s="45" t="s">
        <v>130</v>
      </c>
      <c r="D51" s="23" t="s">
        <v>75</v>
      </c>
      <c r="E51" s="66">
        <v>80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2.5" x14ac:dyDescent="0.2">
      <c r="A52" s="36">
        <v>24</v>
      </c>
      <c r="B52" s="37" t="s">
        <v>70</v>
      </c>
      <c r="C52" s="45" t="s">
        <v>131</v>
      </c>
      <c r="D52" s="23" t="s">
        <v>88</v>
      </c>
      <c r="E52" s="66">
        <v>34.524000000000001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">
      <c r="A53" s="36">
        <v>25</v>
      </c>
      <c r="B53" s="37" t="s">
        <v>70</v>
      </c>
      <c r="C53" s="45" t="s">
        <v>125</v>
      </c>
      <c r="D53" s="23" t="s">
        <v>79</v>
      </c>
      <c r="E53" s="66">
        <v>1.5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">
      <c r="A54" s="36" t="s">
        <v>73</v>
      </c>
      <c r="B54" s="37"/>
      <c r="C54" s="45" t="s">
        <v>132</v>
      </c>
      <c r="D54" s="23" t="s">
        <v>88</v>
      </c>
      <c r="E54" s="66">
        <v>0.6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22.5" x14ac:dyDescent="0.2">
      <c r="A55" s="36">
        <v>26</v>
      </c>
      <c r="B55" s="37" t="s">
        <v>70</v>
      </c>
      <c r="C55" s="45" t="s">
        <v>133</v>
      </c>
      <c r="D55" s="23" t="s">
        <v>79</v>
      </c>
      <c r="E55" s="66">
        <v>8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12" thickBot="1" x14ac:dyDescent="0.25">
      <c r="A56" s="36" t="s">
        <v>73</v>
      </c>
      <c r="B56" s="37"/>
      <c r="C56" s="45" t="s">
        <v>97</v>
      </c>
      <c r="D56" s="23" t="s">
        <v>93</v>
      </c>
      <c r="E56" s="66">
        <v>0.4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12" thickBot="1" x14ac:dyDescent="0.25">
      <c r="A57" s="160" t="s">
        <v>95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2"/>
      <c r="L57" s="68">
        <f>SUM(L14:L56)</f>
        <v>0</v>
      </c>
      <c r="M57" s="69">
        <f>SUM(M14:M56)</f>
        <v>0</v>
      </c>
      <c r="N57" s="69">
        <f>SUM(N14:N56)</f>
        <v>0</v>
      </c>
      <c r="O57" s="69">
        <f>SUM(O14:O56)</f>
        <v>0</v>
      </c>
      <c r="P57" s="70">
        <f>SUM(P14:P56)</f>
        <v>0</v>
      </c>
    </row>
    <row r="58" spans="1:16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">
      <c r="A60" s="1" t="s">
        <v>14</v>
      </c>
      <c r="B60" s="15"/>
      <c r="C60" s="159">
        <f>'Kops a'!C32:H32</f>
        <v>0</v>
      </c>
      <c r="D60" s="159"/>
      <c r="E60" s="159"/>
      <c r="F60" s="159"/>
      <c r="G60" s="159"/>
      <c r="H60" s="159"/>
      <c r="I60" s="15"/>
      <c r="J60" s="15"/>
      <c r="K60" s="15"/>
      <c r="L60" s="15"/>
      <c r="M60" s="15"/>
      <c r="N60" s="15"/>
      <c r="O60" s="15"/>
      <c r="P60" s="15"/>
    </row>
    <row r="61" spans="1:16" x14ac:dyDescent="0.2">
      <c r="A61" s="15"/>
      <c r="B61" s="15"/>
      <c r="C61" s="111" t="s">
        <v>15</v>
      </c>
      <c r="D61" s="111"/>
      <c r="E61" s="111"/>
      <c r="F61" s="111"/>
      <c r="G61" s="111"/>
      <c r="H61" s="111"/>
      <c r="I61" s="15"/>
      <c r="J61" s="15"/>
      <c r="K61" s="15"/>
      <c r="L61" s="15"/>
      <c r="M61" s="15"/>
      <c r="N61" s="15"/>
      <c r="O61" s="15"/>
      <c r="P61" s="15"/>
    </row>
    <row r="62" spans="1:16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x14ac:dyDescent="0.2">
      <c r="A63" s="83" t="str">
        <f>'Kops a'!A35</f>
        <v xml:space="preserve">Tāme sastādīta 2020. gada </v>
      </c>
      <c r="B63" s="84"/>
      <c r="C63" s="84"/>
      <c r="D63" s="8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x14ac:dyDescent="0.2">
      <c r="A65" s="1" t="s">
        <v>37</v>
      </c>
      <c r="B65" s="15"/>
      <c r="C65" s="159">
        <f>'Kops a'!C37:H37</f>
        <v>0</v>
      </c>
      <c r="D65" s="159"/>
      <c r="E65" s="159"/>
      <c r="F65" s="159"/>
      <c r="G65" s="159"/>
      <c r="H65" s="159"/>
      <c r="I65" s="15"/>
      <c r="J65" s="15"/>
      <c r="K65" s="15"/>
      <c r="L65" s="15"/>
      <c r="M65" s="15"/>
      <c r="N65" s="15"/>
      <c r="O65" s="15"/>
      <c r="P65" s="15"/>
    </row>
    <row r="66" spans="1:16" x14ac:dyDescent="0.2">
      <c r="A66" s="15"/>
      <c r="B66" s="15"/>
      <c r="C66" s="111" t="s">
        <v>15</v>
      </c>
      <c r="D66" s="111"/>
      <c r="E66" s="111"/>
      <c r="F66" s="111"/>
      <c r="G66" s="111"/>
      <c r="H66" s="111"/>
      <c r="I66" s="15"/>
      <c r="J66" s="15"/>
      <c r="K66" s="15"/>
      <c r="L66" s="15"/>
      <c r="M66" s="15"/>
      <c r="N66" s="15"/>
      <c r="O66" s="15"/>
      <c r="P66" s="15"/>
    </row>
    <row r="67" spans="1:16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x14ac:dyDescent="0.2">
      <c r="A68" s="83" t="s">
        <v>54</v>
      </c>
      <c r="B68" s="84"/>
      <c r="C68" s="88">
        <f>'Kops a'!C40</f>
        <v>0</v>
      </c>
      <c r="D68" s="4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13.5" x14ac:dyDescent="0.2">
      <c r="B70" s="91" t="s">
        <v>57</v>
      </c>
    </row>
    <row r="71" spans="1:16" ht="12" x14ac:dyDescent="0.2">
      <c r="B71" s="92" t="s">
        <v>58</v>
      </c>
    </row>
    <row r="72" spans="1:16" ht="12" x14ac:dyDescent="0.2">
      <c r="B72" s="92" t="s">
        <v>59</v>
      </c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6:H66"/>
    <mergeCell ref="C4:I4"/>
    <mergeCell ref="F12:K12"/>
    <mergeCell ref="A9:F9"/>
    <mergeCell ref="J9:M9"/>
    <mergeCell ref="D8:L8"/>
    <mergeCell ref="A57:K57"/>
    <mergeCell ref="C60:H60"/>
    <mergeCell ref="C61:H61"/>
    <mergeCell ref="C65:H65"/>
  </mergeCells>
  <conditionalFormatting sqref="I15:J56 A15:G56">
    <cfRule type="cellIs" dxfId="108" priority="27" operator="equal">
      <formula>0</formula>
    </cfRule>
  </conditionalFormatting>
  <conditionalFormatting sqref="N9:O9 H14:H56 K14:P56">
    <cfRule type="cellIs" dxfId="107" priority="26" operator="equal">
      <formula>0</formula>
    </cfRule>
  </conditionalFormatting>
  <conditionalFormatting sqref="A9:F9">
    <cfRule type="containsText" dxfId="10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05" priority="23" operator="equal">
      <formula>0</formula>
    </cfRule>
  </conditionalFormatting>
  <conditionalFormatting sqref="O10">
    <cfRule type="cellIs" dxfId="104" priority="22" operator="equal">
      <formula>"20__. gada __. _________"</formula>
    </cfRule>
  </conditionalFormatting>
  <conditionalFormatting sqref="A57:K57">
    <cfRule type="containsText" dxfId="103" priority="21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L57:P57">
    <cfRule type="cellIs" dxfId="102" priority="16" operator="equal">
      <formula>0</formula>
    </cfRule>
  </conditionalFormatting>
  <conditionalFormatting sqref="C4:I4">
    <cfRule type="cellIs" dxfId="101" priority="15" operator="equal">
      <formula>0</formula>
    </cfRule>
  </conditionalFormatting>
  <conditionalFormatting sqref="D5:L8">
    <cfRule type="cellIs" dxfId="100" priority="11" operator="equal">
      <formula>0</formula>
    </cfRule>
  </conditionalFormatting>
  <conditionalFormatting sqref="A14:B14 D14:G14">
    <cfRule type="cellIs" dxfId="99" priority="10" operator="equal">
      <formula>0</formula>
    </cfRule>
  </conditionalFormatting>
  <conditionalFormatting sqref="C14">
    <cfRule type="cellIs" dxfId="98" priority="9" operator="equal">
      <formula>0</formula>
    </cfRule>
  </conditionalFormatting>
  <conditionalFormatting sqref="I14:J14">
    <cfRule type="cellIs" dxfId="97" priority="8" operator="equal">
      <formula>0</formula>
    </cfRule>
  </conditionalFormatting>
  <conditionalFormatting sqref="P10">
    <cfRule type="cellIs" dxfId="96" priority="7" operator="equal">
      <formula>"20__. gada __. _________"</formula>
    </cfRule>
  </conditionalFormatting>
  <conditionalFormatting sqref="C65:H65">
    <cfRule type="cellIs" dxfId="95" priority="4" operator="equal">
      <formula>0</formula>
    </cfRule>
  </conditionalFormatting>
  <conditionalFormatting sqref="C60:H60">
    <cfRule type="cellIs" dxfId="94" priority="3" operator="equal">
      <formula>0</formula>
    </cfRule>
  </conditionalFormatting>
  <conditionalFormatting sqref="C65:H65 C68 C60:H60">
    <cfRule type="cellIs" dxfId="93" priority="2" operator="equal">
      <formula>0</formula>
    </cfRule>
  </conditionalFormatting>
  <conditionalFormatting sqref="D1">
    <cfRule type="cellIs" dxfId="92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>
    <pageSetUpPr fitToPage="1"/>
  </sheetPr>
  <dimension ref="A1:P63"/>
  <sheetViews>
    <sheetView view="pageBreakPreview" zoomScaleNormal="100" zoomScaleSheetLayoutView="100" workbookViewId="0">
      <selection activeCell="D5" sqref="D5:L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50">
        <f>'Kops a'!A18</f>
        <v>4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163" t="s">
        <v>322</v>
      </c>
      <c r="D2" s="163"/>
      <c r="E2" s="163"/>
      <c r="F2" s="163"/>
      <c r="G2" s="163"/>
      <c r="H2" s="163"/>
      <c r="I2" s="163"/>
      <c r="J2" s="27"/>
    </row>
    <row r="3" spans="1:16" x14ac:dyDescent="0.2">
      <c r="A3" s="28"/>
      <c r="B3" s="28"/>
      <c r="C3" s="154" t="s">
        <v>17</v>
      </c>
      <c r="D3" s="154"/>
      <c r="E3" s="154"/>
      <c r="F3" s="154"/>
      <c r="G3" s="154"/>
      <c r="H3" s="154"/>
      <c r="I3" s="154"/>
      <c r="J3" s="28"/>
    </row>
    <row r="4" spans="1:16" x14ac:dyDescent="0.2">
      <c r="A4" s="28"/>
      <c r="B4" s="28"/>
      <c r="C4" s="164" t="s">
        <v>52</v>
      </c>
      <c r="D4" s="164"/>
      <c r="E4" s="164"/>
      <c r="F4" s="164"/>
      <c r="G4" s="164"/>
      <c r="H4" s="164"/>
      <c r="I4" s="164"/>
      <c r="J4" s="28"/>
    </row>
    <row r="5" spans="1:16" x14ac:dyDescent="0.2">
      <c r="A5" s="21"/>
      <c r="B5" s="21"/>
      <c r="C5" s="25" t="s">
        <v>5</v>
      </c>
      <c r="D5" s="177" t="str">
        <f>'Kops a'!D6</f>
        <v>Daudzdzīvokļu dzīvojamā māja</v>
      </c>
      <c r="E5" s="177"/>
      <c r="F5" s="177"/>
      <c r="G5" s="177"/>
      <c r="H5" s="177"/>
      <c r="I5" s="177"/>
      <c r="J5" s="177"/>
      <c r="K5" s="177"/>
      <c r="L5" s="177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177" t="str">
        <f>'Kops a'!D7</f>
        <v>Daudzdzīvokļu dzīvojamās mājas jumta pārbūve</v>
      </c>
      <c r="E6" s="177"/>
      <c r="F6" s="177"/>
      <c r="G6" s="177"/>
      <c r="H6" s="177"/>
      <c r="I6" s="177"/>
      <c r="J6" s="177"/>
      <c r="K6" s="177"/>
      <c r="L6" s="177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177" t="str">
        <f>'Kops a'!D8</f>
        <v>Aisteres iela 7, Liepāja</v>
      </c>
      <c r="E7" s="177"/>
      <c r="F7" s="177"/>
      <c r="G7" s="177"/>
      <c r="H7" s="177"/>
      <c r="I7" s="177"/>
      <c r="J7" s="177"/>
      <c r="K7" s="177"/>
      <c r="L7" s="177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177" t="str">
        <f>'Kops a'!D9</f>
        <v>WS-41-17</v>
      </c>
      <c r="E8" s="177"/>
      <c r="F8" s="177"/>
      <c r="G8" s="177"/>
      <c r="H8" s="177"/>
      <c r="I8" s="177"/>
      <c r="J8" s="177"/>
      <c r="K8" s="177"/>
      <c r="L8" s="177"/>
      <c r="M8" s="15"/>
      <c r="N8" s="15"/>
      <c r="O8" s="15"/>
      <c r="P8" s="15"/>
    </row>
    <row r="9" spans="1:16" ht="11.25" customHeight="1" x14ac:dyDescent="0.2">
      <c r="A9" s="165" t="s">
        <v>65</v>
      </c>
      <c r="B9" s="165"/>
      <c r="C9" s="165"/>
      <c r="D9" s="165"/>
      <c r="E9" s="165"/>
      <c r="F9" s="165"/>
      <c r="G9" s="29"/>
      <c r="H9" s="29"/>
      <c r="I9" s="29"/>
      <c r="J9" s="169" t="s">
        <v>39</v>
      </c>
      <c r="K9" s="169"/>
      <c r="L9" s="169"/>
      <c r="M9" s="169"/>
      <c r="N9" s="176">
        <f>P48</f>
        <v>0</v>
      </c>
      <c r="O9" s="176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A54</f>
        <v xml:space="preserve">Tāme sastādīta 2020. gada 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40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">
      <c r="A14" s="60" t="s">
        <v>73</v>
      </c>
      <c r="B14" s="61"/>
      <c r="C14" s="62" t="s">
        <v>321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6" t="s">
        <v>73</v>
      </c>
      <c r="B15" s="37"/>
      <c r="C15" s="45" t="s">
        <v>134</v>
      </c>
      <c r="D15" s="23" t="s">
        <v>75</v>
      </c>
      <c r="E15" s="66">
        <v>13</v>
      </c>
      <c r="F15" s="67"/>
      <c r="G15" s="64"/>
      <c r="H15" s="46">
        <f t="shared" ref="H15:H47" si="0">ROUND(F15*G15,2)</f>
        <v>0</v>
      </c>
      <c r="I15" s="64"/>
      <c r="J15" s="64"/>
      <c r="K15" s="47">
        <f t="shared" ref="K15:K47" si="1">SUM(H15:J15)</f>
        <v>0</v>
      </c>
      <c r="L15" s="48">
        <f t="shared" ref="L15:L47" si="2">ROUND(E15*F15,2)</f>
        <v>0</v>
      </c>
      <c r="M15" s="46">
        <f t="shared" ref="M15:M47" si="3">ROUND(H15*E15,2)</f>
        <v>0</v>
      </c>
      <c r="N15" s="46">
        <f t="shared" ref="N15:N47" si="4">ROUND(I15*E15,2)</f>
        <v>0</v>
      </c>
      <c r="O15" s="46">
        <f t="shared" ref="O15:O47" si="5">ROUND(J15*E15,2)</f>
        <v>0</v>
      </c>
      <c r="P15" s="47">
        <f t="shared" ref="P15:P47" si="6">SUM(M15:O15)</f>
        <v>0</v>
      </c>
    </row>
    <row r="16" spans="1:16" ht="33.75" x14ac:dyDescent="0.2">
      <c r="A16" s="36">
        <v>10</v>
      </c>
      <c r="B16" s="37" t="s">
        <v>70</v>
      </c>
      <c r="C16" s="45" t="s">
        <v>135</v>
      </c>
      <c r="D16" s="23" t="s">
        <v>93</v>
      </c>
      <c r="E16" s="66">
        <v>0.67626000000000008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6" t="s">
        <v>73</v>
      </c>
      <c r="B17" s="37"/>
      <c r="C17" s="45" t="s">
        <v>99</v>
      </c>
      <c r="D17" s="23" t="s">
        <v>93</v>
      </c>
      <c r="E17" s="66">
        <v>0.17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6" t="s">
        <v>73</v>
      </c>
      <c r="B18" s="37"/>
      <c r="C18" s="45" t="s">
        <v>90</v>
      </c>
      <c r="D18" s="23" t="s">
        <v>91</v>
      </c>
      <c r="E18" s="66">
        <v>0.05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6" t="s">
        <v>73</v>
      </c>
      <c r="B19" s="37"/>
      <c r="C19" s="45" t="s">
        <v>103</v>
      </c>
      <c r="D19" s="23" t="s">
        <v>75</v>
      </c>
      <c r="E19" s="66">
        <v>203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33.75" x14ac:dyDescent="0.2">
      <c r="A20" s="36">
        <v>11</v>
      </c>
      <c r="B20" s="37" t="s">
        <v>70</v>
      </c>
      <c r="C20" s="45" t="s">
        <v>136</v>
      </c>
      <c r="D20" s="23" t="s">
        <v>93</v>
      </c>
      <c r="E20" s="66">
        <v>5.5445899999999995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6" t="s">
        <v>73</v>
      </c>
      <c r="B21" s="37"/>
      <c r="C21" s="45" t="s">
        <v>99</v>
      </c>
      <c r="D21" s="23" t="s">
        <v>93</v>
      </c>
      <c r="E21" s="66">
        <v>0.84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6" t="s">
        <v>73</v>
      </c>
      <c r="B22" s="37"/>
      <c r="C22" s="45" t="s">
        <v>100</v>
      </c>
      <c r="D22" s="23" t="s">
        <v>93</v>
      </c>
      <c r="E22" s="66">
        <v>5.16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6" t="s">
        <v>73</v>
      </c>
      <c r="B23" s="37"/>
      <c r="C23" s="45" t="s">
        <v>90</v>
      </c>
      <c r="D23" s="23" t="s">
        <v>91</v>
      </c>
      <c r="E23" s="66">
        <v>2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2.5" x14ac:dyDescent="0.2">
      <c r="A24" s="36">
        <v>12</v>
      </c>
      <c r="B24" s="37" t="s">
        <v>70</v>
      </c>
      <c r="C24" s="45" t="s">
        <v>105</v>
      </c>
      <c r="D24" s="23" t="s">
        <v>79</v>
      </c>
      <c r="E24" s="66">
        <v>23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6" t="s">
        <v>73</v>
      </c>
      <c r="B25" s="37"/>
      <c r="C25" s="45" t="s">
        <v>106</v>
      </c>
      <c r="D25" s="23" t="s">
        <v>88</v>
      </c>
      <c r="E25" s="66">
        <v>27.599999999999998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6" t="s">
        <v>73</v>
      </c>
      <c r="B26" s="37"/>
      <c r="C26" s="45" t="s">
        <v>96</v>
      </c>
      <c r="D26" s="23" t="s">
        <v>88</v>
      </c>
      <c r="E26" s="66">
        <v>14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6">
        <v>13</v>
      </c>
      <c r="B27" s="37" t="s">
        <v>70</v>
      </c>
      <c r="C27" s="45" t="s">
        <v>107</v>
      </c>
      <c r="D27" s="23" t="s">
        <v>75</v>
      </c>
      <c r="E27" s="66">
        <v>27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2.5" x14ac:dyDescent="0.2">
      <c r="A28" s="36" t="s">
        <v>73</v>
      </c>
      <c r="B28" s="37"/>
      <c r="C28" s="45" t="s">
        <v>137</v>
      </c>
      <c r="D28" s="23" t="s">
        <v>88</v>
      </c>
      <c r="E28" s="66">
        <v>32.448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6" t="s">
        <v>73</v>
      </c>
      <c r="B29" s="37"/>
      <c r="C29" s="45" t="s">
        <v>138</v>
      </c>
      <c r="D29" s="23" t="s">
        <v>88</v>
      </c>
      <c r="E29" s="66">
        <v>30.825599999999998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2.5" x14ac:dyDescent="0.2">
      <c r="A30" s="36" t="s">
        <v>73</v>
      </c>
      <c r="B30" s="37"/>
      <c r="C30" s="45" t="s">
        <v>110</v>
      </c>
      <c r="D30" s="23" t="s">
        <v>75</v>
      </c>
      <c r="E30" s="66">
        <v>104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2.5" x14ac:dyDescent="0.2">
      <c r="A31" s="36" t="s">
        <v>73</v>
      </c>
      <c r="B31" s="37"/>
      <c r="C31" s="45" t="s">
        <v>111</v>
      </c>
      <c r="D31" s="23" t="s">
        <v>79</v>
      </c>
      <c r="E31" s="66">
        <v>9.1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6">
        <v>14</v>
      </c>
      <c r="B32" s="37" t="s">
        <v>70</v>
      </c>
      <c r="C32" s="45" t="s">
        <v>112</v>
      </c>
      <c r="D32" s="23" t="s">
        <v>79</v>
      </c>
      <c r="E32" s="66">
        <v>4.0999999999999996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2.5" x14ac:dyDescent="0.2">
      <c r="A33" s="36" t="s">
        <v>73</v>
      </c>
      <c r="B33" s="37"/>
      <c r="C33" s="45" t="s">
        <v>113</v>
      </c>
      <c r="D33" s="23"/>
      <c r="E33" s="66"/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2.5" x14ac:dyDescent="0.2">
      <c r="A34" s="36">
        <v>15</v>
      </c>
      <c r="B34" s="37" t="s">
        <v>70</v>
      </c>
      <c r="C34" s="45" t="s">
        <v>114</v>
      </c>
      <c r="D34" s="23" t="s">
        <v>72</v>
      </c>
      <c r="E34" s="66">
        <v>24.5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2.5" x14ac:dyDescent="0.2">
      <c r="A35" s="36">
        <v>16</v>
      </c>
      <c r="B35" s="37" t="s">
        <v>70</v>
      </c>
      <c r="C35" s="45" t="s">
        <v>115</v>
      </c>
      <c r="D35" s="23" t="s">
        <v>79</v>
      </c>
      <c r="E35" s="66">
        <v>7.4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6">
        <v>17</v>
      </c>
      <c r="B36" s="37" t="s">
        <v>70</v>
      </c>
      <c r="C36" s="45" t="s">
        <v>116</v>
      </c>
      <c r="D36" s="23" t="s">
        <v>72</v>
      </c>
      <c r="E36" s="66">
        <v>24.5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2.5" x14ac:dyDescent="0.2">
      <c r="A37" s="36">
        <v>18</v>
      </c>
      <c r="B37" s="37" t="s">
        <v>70</v>
      </c>
      <c r="C37" s="45" t="s">
        <v>139</v>
      </c>
      <c r="D37" s="23" t="s">
        <v>93</v>
      </c>
      <c r="E37" s="66">
        <v>0.3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2.5" x14ac:dyDescent="0.2">
      <c r="A38" s="36" t="s">
        <v>73</v>
      </c>
      <c r="B38" s="37"/>
      <c r="C38" s="45" t="s">
        <v>118</v>
      </c>
      <c r="D38" s="23" t="s">
        <v>75</v>
      </c>
      <c r="E38" s="66">
        <v>12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2.5" x14ac:dyDescent="0.2">
      <c r="A39" s="36" t="s">
        <v>73</v>
      </c>
      <c r="B39" s="37"/>
      <c r="C39" s="45" t="s">
        <v>119</v>
      </c>
      <c r="D39" s="23" t="s">
        <v>75</v>
      </c>
      <c r="E39" s="66">
        <v>2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2.5" x14ac:dyDescent="0.2">
      <c r="A40" s="36" t="s">
        <v>73</v>
      </c>
      <c r="B40" s="37"/>
      <c r="C40" s="45" t="s">
        <v>120</v>
      </c>
      <c r="D40" s="23" t="s">
        <v>93</v>
      </c>
      <c r="E40" s="66">
        <v>0.3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2.5" x14ac:dyDescent="0.2">
      <c r="A41" s="36" t="s">
        <v>73</v>
      </c>
      <c r="B41" s="37"/>
      <c r="C41" s="45" t="s">
        <v>121</v>
      </c>
      <c r="D41" s="23" t="s">
        <v>75</v>
      </c>
      <c r="E41" s="66">
        <v>12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2.5" x14ac:dyDescent="0.2">
      <c r="A42" s="36" t="s">
        <v>73</v>
      </c>
      <c r="B42" s="37"/>
      <c r="C42" s="45" t="s">
        <v>122</v>
      </c>
      <c r="D42" s="23" t="s">
        <v>75</v>
      </c>
      <c r="E42" s="66">
        <v>2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2.5" x14ac:dyDescent="0.2">
      <c r="A43" s="36" t="s">
        <v>73</v>
      </c>
      <c r="B43" s="37"/>
      <c r="C43" s="45" t="s">
        <v>140</v>
      </c>
      <c r="D43" s="23" t="s">
        <v>88</v>
      </c>
      <c r="E43" s="66">
        <v>83.52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2.5" x14ac:dyDescent="0.2">
      <c r="A44" s="36" t="s">
        <v>73</v>
      </c>
      <c r="B44" s="37"/>
      <c r="C44" s="45" t="s">
        <v>124</v>
      </c>
      <c r="D44" s="23" t="s">
        <v>75</v>
      </c>
      <c r="E44" s="66">
        <v>96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6">
        <v>19</v>
      </c>
      <c r="B45" s="37" t="s">
        <v>70</v>
      </c>
      <c r="C45" s="45" t="s">
        <v>125</v>
      </c>
      <c r="D45" s="23" t="s">
        <v>79</v>
      </c>
      <c r="E45" s="66">
        <v>5.4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22.5" x14ac:dyDescent="0.2">
      <c r="A46" s="36">
        <v>20</v>
      </c>
      <c r="B46" s="37" t="s">
        <v>70</v>
      </c>
      <c r="C46" s="45" t="s">
        <v>328</v>
      </c>
      <c r="D46" s="23" t="s">
        <v>72</v>
      </c>
      <c r="E46" s="66">
        <v>19.5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23.25" thickBot="1" x14ac:dyDescent="0.25">
      <c r="A47" s="36">
        <v>21</v>
      </c>
      <c r="B47" s="37" t="s">
        <v>70</v>
      </c>
      <c r="C47" s="45" t="s">
        <v>126</v>
      </c>
      <c r="D47" s="23" t="s">
        <v>79</v>
      </c>
      <c r="E47" s="66">
        <v>2.2000000000000002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12" thickBot="1" x14ac:dyDescent="0.25">
      <c r="A48" s="160" t="s">
        <v>95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2"/>
      <c r="L48" s="68">
        <f>SUM(L14:L47)</f>
        <v>0</v>
      </c>
      <c r="M48" s="69">
        <f>SUM(M14:M47)</f>
        <v>0</v>
      </c>
      <c r="N48" s="69">
        <f>SUM(N14:N47)</f>
        <v>0</v>
      </c>
      <c r="O48" s="69">
        <f>SUM(O14:O47)</f>
        <v>0</v>
      </c>
      <c r="P48" s="70">
        <f>SUM(P14:P47)</f>
        <v>0</v>
      </c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" t="s">
        <v>14</v>
      </c>
      <c r="B51" s="15"/>
      <c r="C51" s="159">
        <f>'Kops a'!C32:H32</f>
        <v>0</v>
      </c>
      <c r="D51" s="159"/>
      <c r="E51" s="159"/>
      <c r="F51" s="159"/>
      <c r="G51" s="159"/>
      <c r="H51" s="159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11" t="s">
        <v>15</v>
      </c>
      <c r="D52" s="111"/>
      <c r="E52" s="111"/>
      <c r="F52" s="111"/>
      <c r="G52" s="111"/>
      <c r="H52" s="111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83" t="str">
        <f>'Kops a'!A35</f>
        <v xml:space="preserve">Tāme sastādīta 2020. gada </v>
      </c>
      <c r="B54" s="84"/>
      <c r="C54" s="84"/>
      <c r="D54" s="8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" t="s">
        <v>37</v>
      </c>
      <c r="B56" s="15"/>
      <c r="C56" s="159">
        <f>'Kops a'!C37:H37</f>
        <v>0</v>
      </c>
      <c r="D56" s="159"/>
      <c r="E56" s="159"/>
      <c r="F56" s="159"/>
      <c r="G56" s="159"/>
      <c r="H56" s="159"/>
      <c r="I56" s="15"/>
      <c r="J56" s="15"/>
      <c r="K56" s="15"/>
      <c r="L56" s="15"/>
      <c r="M56" s="15"/>
      <c r="N56" s="15"/>
      <c r="O56" s="15"/>
      <c r="P56" s="15"/>
    </row>
    <row r="57" spans="1:16" x14ac:dyDescent="0.2">
      <c r="A57" s="15"/>
      <c r="B57" s="15"/>
      <c r="C57" s="111" t="s">
        <v>15</v>
      </c>
      <c r="D57" s="111"/>
      <c r="E57" s="111"/>
      <c r="F57" s="111"/>
      <c r="G57" s="111"/>
      <c r="H57" s="111"/>
      <c r="I57" s="15"/>
      <c r="J57" s="15"/>
      <c r="K57" s="15"/>
      <c r="L57" s="15"/>
      <c r="M57" s="15"/>
      <c r="N57" s="15"/>
      <c r="O57" s="15"/>
      <c r="P57" s="15"/>
    </row>
    <row r="58" spans="1:16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">
      <c r="A59" s="83" t="s">
        <v>54</v>
      </c>
      <c r="B59" s="84"/>
      <c r="C59" s="88">
        <f>'Kops a'!C40</f>
        <v>0</v>
      </c>
      <c r="D59" s="4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3.5" x14ac:dyDescent="0.2">
      <c r="B61" s="91" t="s">
        <v>57</v>
      </c>
    </row>
    <row r="62" spans="1:16" ht="12" x14ac:dyDescent="0.2">
      <c r="B62" s="92" t="s">
        <v>58</v>
      </c>
    </row>
    <row r="63" spans="1:16" ht="12" x14ac:dyDescent="0.2">
      <c r="B63" s="92" t="s">
        <v>59</v>
      </c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7:H57"/>
    <mergeCell ref="C4:I4"/>
    <mergeCell ref="F12:K12"/>
    <mergeCell ref="A9:F9"/>
    <mergeCell ref="J9:M9"/>
    <mergeCell ref="D8:L8"/>
    <mergeCell ref="A48:K48"/>
    <mergeCell ref="C51:H51"/>
    <mergeCell ref="C52:H52"/>
    <mergeCell ref="C56:H56"/>
  </mergeCells>
  <conditionalFormatting sqref="I15:J47 A15:G47">
    <cfRule type="cellIs" dxfId="89" priority="27" operator="equal">
      <formula>0</formula>
    </cfRule>
  </conditionalFormatting>
  <conditionalFormatting sqref="N9:O9 H14:H47 K14:P47">
    <cfRule type="cellIs" dxfId="88" priority="26" operator="equal">
      <formula>0</formula>
    </cfRule>
  </conditionalFormatting>
  <conditionalFormatting sqref="A9:F9">
    <cfRule type="containsText" dxfId="8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86" priority="23" operator="equal">
      <formula>0</formula>
    </cfRule>
  </conditionalFormatting>
  <conditionalFormatting sqref="O10">
    <cfRule type="cellIs" dxfId="85" priority="22" operator="equal">
      <formula>"20__. gada __. _________"</formula>
    </cfRule>
  </conditionalFormatting>
  <conditionalFormatting sqref="A48:K48">
    <cfRule type="containsText" dxfId="84" priority="21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L48:P48">
    <cfRule type="cellIs" dxfId="83" priority="16" operator="equal">
      <formula>0</formula>
    </cfRule>
  </conditionalFormatting>
  <conditionalFormatting sqref="C4:I4">
    <cfRule type="cellIs" dxfId="82" priority="15" operator="equal">
      <formula>0</formula>
    </cfRule>
  </conditionalFormatting>
  <conditionalFormatting sqref="D5:L8">
    <cfRule type="cellIs" dxfId="81" priority="11" operator="equal">
      <formula>0</formula>
    </cfRule>
  </conditionalFormatting>
  <conditionalFormatting sqref="A14:B14 D14:G14">
    <cfRule type="cellIs" dxfId="80" priority="10" operator="equal">
      <formula>0</formula>
    </cfRule>
  </conditionalFormatting>
  <conditionalFormatting sqref="C14">
    <cfRule type="cellIs" dxfId="79" priority="9" operator="equal">
      <formula>0</formula>
    </cfRule>
  </conditionalFormatting>
  <conditionalFormatting sqref="I14:J14">
    <cfRule type="cellIs" dxfId="78" priority="8" operator="equal">
      <formula>0</formula>
    </cfRule>
  </conditionalFormatting>
  <conditionalFormatting sqref="P10">
    <cfRule type="cellIs" dxfId="77" priority="7" operator="equal">
      <formula>"20__. gada __. _________"</formula>
    </cfRule>
  </conditionalFormatting>
  <conditionalFormatting sqref="C56:H56">
    <cfRule type="cellIs" dxfId="76" priority="4" operator="equal">
      <formula>0</formula>
    </cfRule>
  </conditionalFormatting>
  <conditionalFormatting sqref="C51:H51">
    <cfRule type="cellIs" dxfId="75" priority="3" operator="equal">
      <formula>0</formula>
    </cfRule>
  </conditionalFormatting>
  <conditionalFormatting sqref="C56:H56 C59 C51:H51">
    <cfRule type="cellIs" dxfId="74" priority="2" operator="equal">
      <formula>0</formula>
    </cfRule>
  </conditionalFormatting>
  <conditionalFormatting sqref="D1">
    <cfRule type="cellIs" dxfId="73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______________",A54)))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A54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_________________________________",A59)))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>
    <pageSetUpPr fitToPage="1"/>
  </sheetPr>
  <dimension ref="A1:P63"/>
  <sheetViews>
    <sheetView view="pageBreakPreview" zoomScaleNormal="100" zoomScaleSheetLayoutView="100" workbookViewId="0">
      <selection activeCell="D5" sqref="D5:L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50">
        <f>'Kops a'!A19</f>
        <v>5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163" t="s">
        <v>66</v>
      </c>
      <c r="D2" s="163"/>
      <c r="E2" s="163"/>
      <c r="F2" s="163"/>
      <c r="G2" s="163"/>
      <c r="H2" s="163"/>
      <c r="I2" s="163"/>
      <c r="J2" s="27"/>
    </row>
    <row r="3" spans="1:16" x14ac:dyDescent="0.2">
      <c r="A3" s="28"/>
      <c r="B3" s="28"/>
      <c r="C3" s="154" t="s">
        <v>17</v>
      </c>
      <c r="D3" s="154"/>
      <c r="E3" s="154"/>
      <c r="F3" s="154"/>
      <c r="G3" s="154"/>
      <c r="H3" s="154"/>
      <c r="I3" s="154"/>
      <c r="J3" s="28"/>
    </row>
    <row r="4" spans="1:16" x14ac:dyDescent="0.2">
      <c r="A4" s="28"/>
      <c r="B4" s="28"/>
      <c r="C4" s="164" t="s">
        <v>52</v>
      </c>
      <c r="D4" s="164"/>
      <c r="E4" s="164"/>
      <c r="F4" s="164"/>
      <c r="G4" s="164"/>
      <c r="H4" s="164"/>
      <c r="I4" s="164"/>
      <c r="J4" s="28"/>
    </row>
    <row r="5" spans="1:16" x14ac:dyDescent="0.2">
      <c r="A5" s="21"/>
      <c r="B5" s="21"/>
      <c r="C5" s="25" t="s">
        <v>5</v>
      </c>
      <c r="D5" s="177" t="str">
        <f>'Kops a'!D6</f>
        <v>Daudzdzīvokļu dzīvojamā māja</v>
      </c>
      <c r="E5" s="177"/>
      <c r="F5" s="177"/>
      <c r="G5" s="177"/>
      <c r="H5" s="177"/>
      <c r="I5" s="177"/>
      <c r="J5" s="177"/>
      <c r="K5" s="177"/>
      <c r="L5" s="177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177" t="str">
        <f>'Kops a'!D7</f>
        <v>Daudzdzīvokļu dzīvojamās mājas jumta pārbūve</v>
      </c>
      <c r="E6" s="177"/>
      <c r="F6" s="177"/>
      <c r="G6" s="177"/>
      <c r="H6" s="177"/>
      <c r="I6" s="177"/>
      <c r="J6" s="177"/>
      <c r="K6" s="177"/>
      <c r="L6" s="177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177" t="str">
        <f>'Kops a'!D8</f>
        <v>Aisteres iela 7, Liepāja</v>
      </c>
      <c r="E7" s="177"/>
      <c r="F7" s="177"/>
      <c r="G7" s="177"/>
      <c r="H7" s="177"/>
      <c r="I7" s="177"/>
      <c r="J7" s="177"/>
      <c r="K7" s="177"/>
      <c r="L7" s="177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177" t="str">
        <f>'Kops a'!D9</f>
        <v>WS-41-17</v>
      </c>
      <c r="E8" s="177"/>
      <c r="F8" s="177"/>
      <c r="G8" s="177"/>
      <c r="H8" s="177"/>
      <c r="I8" s="177"/>
      <c r="J8" s="177"/>
      <c r="K8" s="177"/>
      <c r="L8" s="177"/>
      <c r="M8" s="15"/>
      <c r="N8" s="15"/>
      <c r="O8" s="15"/>
      <c r="P8" s="15"/>
    </row>
    <row r="9" spans="1:16" ht="11.25" customHeight="1" x14ac:dyDescent="0.2">
      <c r="A9" s="165" t="s">
        <v>65</v>
      </c>
      <c r="B9" s="165"/>
      <c r="C9" s="165"/>
      <c r="D9" s="165"/>
      <c r="E9" s="165"/>
      <c r="F9" s="165"/>
      <c r="G9" s="29"/>
      <c r="H9" s="29"/>
      <c r="I9" s="29"/>
      <c r="J9" s="169" t="s">
        <v>39</v>
      </c>
      <c r="K9" s="169"/>
      <c r="L9" s="169"/>
      <c r="M9" s="169"/>
      <c r="N9" s="176">
        <f>P48</f>
        <v>0</v>
      </c>
      <c r="O9" s="176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A54</f>
        <v xml:space="preserve">Tāme sastādīta 2020. gada 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40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ht="33.75" x14ac:dyDescent="0.2">
      <c r="A14" s="60" t="s">
        <v>73</v>
      </c>
      <c r="B14" s="61"/>
      <c r="C14" s="62" t="s">
        <v>141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6">
        <v>1</v>
      </c>
      <c r="B15" s="37" t="s">
        <v>70</v>
      </c>
      <c r="C15" s="45" t="s">
        <v>142</v>
      </c>
      <c r="D15" s="23" t="s">
        <v>143</v>
      </c>
      <c r="E15" s="66">
        <v>8.06</v>
      </c>
      <c r="F15" s="67"/>
      <c r="G15" s="64"/>
      <c r="H15" s="46">
        <f t="shared" ref="H15:H47" si="0">ROUND(F15*G15,2)</f>
        <v>0</v>
      </c>
      <c r="I15" s="64"/>
      <c r="J15" s="64"/>
      <c r="K15" s="47">
        <f t="shared" ref="K15:K47" si="1">SUM(H15:J15)</f>
        <v>0</v>
      </c>
      <c r="L15" s="48">
        <f t="shared" ref="L15:L47" si="2">ROUND(E15*F15,2)</f>
        <v>0</v>
      </c>
      <c r="M15" s="46">
        <f t="shared" ref="M15:M47" si="3">ROUND(H15*E15,2)</f>
        <v>0</v>
      </c>
      <c r="N15" s="46">
        <f t="shared" ref="N15:N47" si="4">ROUND(I15*E15,2)</f>
        <v>0</v>
      </c>
      <c r="O15" s="46">
        <f t="shared" ref="O15:O47" si="5">ROUND(J15*E15,2)</f>
        <v>0</v>
      </c>
      <c r="P15" s="47">
        <f t="shared" ref="P15:P47" si="6">SUM(M15:O15)</f>
        <v>0</v>
      </c>
    </row>
    <row r="16" spans="1:16" ht="22.5" x14ac:dyDescent="0.2">
      <c r="A16" s="36">
        <v>2</v>
      </c>
      <c r="B16" s="37" t="s">
        <v>70</v>
      </c>
      <c r="C16" s="45" t="s">
        <v>144</v>
      </c>
      <c r="D16" s="23" t="s">
        <v>143</v>
      </c>
      <c r="E16" s="66">
        <v>105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2.5" x14ac:dyDescent="0.2">
      <c r="A17" s="36">
        <v>3</v>
      </c>
      <c r="B17" s="37" t="s">
        <v>70</v>
      </c>
      <c r="C17" s="45" t="s">
        <v>145</v>
      </c>
      <c r="D17" s="23" t="s">
        <v>143</v>
      </c>
      <c r="E17" s="66">
        <v>36.64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2.5" x14ac:dyDescent="0.2">
      <c r="A18" s="36">
        <v>4</v>
      </c>
      <c r="B18" s="37" t="s">
        <v>70</v>
      </c>
      <c r="C18" s="45" t="s">
        <v>146</v>
      </c>
      <c r="D18" s="23" t="s">
        <v>143</v>
      </c>
      <c r="E18" s="66">
        <v>9.6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33.75" x14ac:dyDescent="0.2">
      <c r="A19" s="36">
        <v>5</v>
      </c>
      <c r="B19" s="37" t="s">
        <v>70</v>
      </c>
      <c r="C19" s="45" t="s">
        <v>147</v>
      </c>
      <c r="D19" s="23" t="s">
        <v>79</v>
      </c>
      <c r="E19" s="66">
        <v>176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2.5" x14ac:dyDescent="0.2">
      <c r="A20" s="36">
        <v>6</v>
      </c>
      <c r="B20" s="37" t="s">
        <v>70</v>
      </c>
      <c r="C20" s="45" t="s">
        <v>148</v>
      </c>
      <c r="D20" s="23" t="s">
        <v>79</v>
      </c>
      <c r="E20" s="66">
        <v>36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33.75" x14ac:dyDescent="0.2">
      <c r="A21" s="36">
        <v>7</v>
      </c>
      <c r="B21" s="37" t="s">
        <v>70</v>
      </c>
      <c r="C21" s="45" t="s">
        <v>149</v>
      </c>
      <c r="D21" s="23" t="s">
        <v>79</v>
      </c>
      <c r="E21" s="66">
        <v>36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22.5" x14ac:dyDescent="0.2">
      <c r="A22" s="36">
        <v>8</v>
      </c>
      <c r="B22" s="37" t="s">
        <v>70</v>
      </c>
      <c r="C22" s="45" t="s">
        <v>150</v>
      </c>
      <c r="D22" s="23" t="s">
        <v>75</v>
      </c>
      <c r="E22" s="66">
        <v>23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33.75" x14ac:dyDescent="0.2">
      <c r="A23" s="36">
        <v>9</v>
      </c>
      <c r="B23" s="37" t="s">
        <v>70</v>
      </c>
      <c r="C23" s="45" t="s">
        <v>151</v>
      </c>
      <c r="D23" s="23" t="s">
        <v>75</v>
      </c>
      <c r="E23" s="66">
        <v>4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2.5" x14ac:dyDescent="0.2">
      <c r="A24" s="36">
        <v>10</v>
      </c>
      <c r="B24" s="37" t="s">
        <v>70</v>
      </c>
      <c r="C24" s="45" t="s">
        <v>152</v>
      </c>
      <c r="D24" s="23" t="s">
        <v>93</v>
      </c>
      <c r="E24" s="66">
        <v>5.7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2.5" x14ac:dyDescent="0.2">
      <c r="A25" s="36">
        <v>11</v>
      </c>
      <c r="B25" s="37" t="s">
        <v>70</v>
      </c>
      <c r="C25" s="45" t="s">
        <v>153</v>
      </c>
      <c r="D25" s="23" t="s">
        <v>93</v>
      </c>
      <c r="E25" s="66">
        <v>70.7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33.75" x14ac:dyDescent="0.2">
      <c r="A26" s="36">
        <v>12</v>
      </c>
      <c r="B26" s="37" t="s">
        <v>70</v>
      </c>
      <c r="C26" s="45" t="s">
        <v>154</v>
      </c>
      <c r="D26" s="23" t="s">
        <v>143</v>
      </c>
      <c r="E26" s="66">
        <v>20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33.75" x14ac:dyDescent="0.2">
      <c r="A27" s="36">
        <v>13</v>
      </c>
      <c r="B27" s="37" t="s">
        <v>70</v>
      </c>
      <c r="C27" s="45" t="s">
        <v>155</v>
      </c>
      <c r="D27" s="23" t="s">
        <v>93</v>
      </c>
      <c r="E27" s="66">
        <v>2.2679999999999998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33.75" x14ac:dyDescent="0.2">
      <c r="A28" s="36">
        <v>14</v>
      </c>
      <c r="B28" s="37" t="s">
        <v>70</v>
      </c>
      <c r="C28" s="45" t="s">
        <v>324</v>
      </c>
      <c r="D28" s="23"/>
      <c r="E28" s="66"/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6" t="s">
        <v>73</v>
      </c>
      <c r="B29" s="37"/>
      <c r="C29" s="45" t="s">
        <v>156</v>
      </c>
      <c r="D29" s="23" t="s">
        <v>79</v>
      </c>
      <c r="E29" s="66">
        <v>14.675000000000001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2.5" x14ac:dyDescent="0.2">
      <c r="A30" s="36" t="s">
        <v>73</v>
      </c>
      <c r="B30" s="37"/>
      <c r="C30" s="45" t="s">
        <v>157</v>
      </c>
      <c r="D30" s="23" t="s">
        <v>93</v>
      </c>
      <c r="E30" s="66">
        <v>1.2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2.5" x14ac:dyDescent="0.2">
      <c r="A31" s="36" t="s">
        <v>73</v>
      </c>
      <c r="B31" s="37"/>
      <c r="C31" s="45" t="s">
        <v>158</v>
      </c>
      <c r="D31" s="23" t="s">
        <v>75</v>
      </c>
      <c r="E31" s="66">
        <v>80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2.5" x14ac:dyDescent="0.2">
      <c r="A32" s="36" t="s">
        <v>73</v>
      </c>
      <c r="B32" s="37"/>
      <c r="C32" s="45" t="s">
        <v>159</v>
      </c>
      <c r="D32" s="23" t="s">
        <v>75</v>
      </c>
      <c r="E32" s="66">
        <v>20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6" t="s">
        <v>73</v>
      </c>
      <c r="B33" s="37"/>
      <c r="C33" s="45" t="s">
        <v>160</v>
      </c>
      <c r="D33" s="23" t="s">
        <v>75</v>
      </c>
      <c r="E33" s="66">
        <v>200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2.5" x14ac:dyDescent="0.2">
      <c r="A34" s="36" t="s">
        <v>73</v>
      </c>
      <c r="B34" s="37"/>
      <c r="C34" s="45" t="s">
        <v>161</v>
      </c>
      <c r="D34" s="23" t="s">
        <v>79</v>
      </c>
      <c r="E34" s="66">
        <v>21.240000000000002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2.5" x14ac:dyDescent="0.2">
      <c r="A35" s="36" t="s">
        <v>73</v>
      </c>
      <c r="B35" s="37"/>
      <c r="C35" s="45" t="s">
        <v>162</v>
      </c>
      <c r="D35" s="23" t="s">
        <v>79</v>
      </c>
      <c r="E35" s="66">
        <v>2.875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2.5" x14ac:dyDescent="0.2">
      <c r="A36" s="36" t="s">
        <v>73</v>
      </c>
      <c r="B36" s="37"/>
      <c r="C36" s="45" t="s">
        <v>163</v>
      </c>
      <c r="D36" s="23" t="s">
        <v>75</v>
      </c>
      <c r="E36" s="66">
        <v>80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2.5" x14ac:dyDescent="0.2">
      <c r="A37" s="36" t="s">
        <v>73</v>
      </c>
      <c r="B37" s="37"/>
      <c r="C37" s="45" t="s">
        <v>164</v>
      </c>
      <c r="D37" s="23" t="s">
        <v>75</v>
      </c>
      <c r="E37" s="66">
        <v>20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2.5" x14ac:dyDescent="0.2">
      <c r="A38" s="36" t="s">
        <v>73</v>
      </c>
      <c r="B38" s="37"/>
      <c r="C38" s="45" t="s">
        <v>165</v>
      </c>
      <c r="D38" s="23" t="s">
        <v>79</v>
      </c>
      <c r="E38" s="66">
        <v>48.975000000000009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2.5" x14ac:dyDescent="0.2">
      <c r="A39" s="36">
        <v>15</v>
      </c>
      <c r="B39" s="37" t="s">
        <v>70</v>
      </c>
      <c r="C39" s="45" t="s">
        <v>166</v>
      </c>
      <c r="D39" s="23" t="s">
        <v>72</v>
      </c>
      <c r="E39" s="66">
        <v>58.7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2.5" x14ac:dyDescent="0.2">
      <c r="A40" s="36" t="s">
        <v>73</v>
      </c>
      <c r="B40" s="37"/>
      <c r="C40" s="45" t="s">
        <v>167</v>
      </c>
      <c r="D40" s="23" t="s">
        <v>93</v>
      </c>
      <c r="E40" s="66">
        <v>3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2.5" x14ac:dyDescent="0.2">
      <c r="A41" s="36" t="s">
        <v>73</v>
      </c>
      <c r="B41" s="37"/>
      <c r="C41" s="45" t="s">
        <v>168</v>
      </c>
      <c r="D41" s="23" t="s">
        <v>75</v>
      </c>
      <c r="E41" s="66">
        <v>16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2.5" x14ac:dyDescent="0.2">
      <c r="A42" s="36" t="s">
        <v>73</v>
      </c>
      <c r="B42" s="37"/>
      <c r="C42" s="45" t="s">
        <v>169</v>
      </c>
      <c r="D42" s="23" t="s">
        <v>88</v>
      </c>
      <c r="E42" s="66">
        <v>58.239999999999995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33.75" x14ac:dyDescent="0.2">
      <c r="A43" s="36" t="s">
        <v>73</v>
      </c>
      <c r="B43" s="37"/>
      <c r="C43" s="45" t="s">
        <v>170</v>
      </c>
      <c r="D43" s="23" t="s">
        <v>88</v>
      </c>
      <c r="E43" s="66">
        <v>7.0200000000000014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">
      <c r="A44" s="36">
        <v>16</v>
      </c>
      <c r="B44" s="37" t="s">
        <v>70</v>
      </c>
      <c r="C44" s="45" t="s">
        <v>125</v>
      </c>
      <c r="D44" s="23" t="s">
        <v>79</v>
      </c>
      <c r="E44" s="66">
        <v>3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6">
        <v>17</v>
      </c>
      <c r="B45" s="37" t="s">
        <v>70</v>
      </c>
      <c r="C45" s="45" t="s">
        <v>171</v>
      </c>
      <c r="D45" s="23" t="s">
        <v>79</v>
      </c>
      <c r="E45" s="66">
        <v>1.5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6" t="s">
        <v>73</v>
      </c>
      <c r="B46" s="37"/>
      <c r="C46" s="45" t="s">
        <v>172</v>
      </c>
      <c r="D46" s="23" t="s">
        <v>93</v>
      </c>
      <c r="E46" s="66">
        <v>4.4999999999999998E-2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12" thickBot="1" x14ac:dyDescent="0.25">
      <c r="A47" s="36" t="s">
        <v>73</v>
      </c>
      <c r="B47" s="37"/>
      <c r="C47" s="45" t="s">
        <v>173</v>
      </c>
      <c r="D47" s="23" t="s">
        <v>79</v>
      </c>
      <c r="E47" s="66">
        <v>2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12" thickBot="1" x14ac:dyDescent="0.25">
      <c r="A48" s="160" t="s">
        <v>95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2"/>
      <c r="L48" s="68">
        <f>SUM(L14:L47)</f>
        <v>0</v>
      </c>
      <c r="M48" s="69">
        <f>SUM(M14:M47)</f>
        <v>0</v>
      </c>
      <c r="N48" s="69">
        <f>SUM(N14:N47)</f>
        <v>0</v>
      </c>
      <c r="O48" s="69">
        <f>SUM(O14:O47)</f>
        <v>0</v>
      </c>
      <c r="P48" s="70">
        <f>SUM(P14:P47)</f>
        <v>0</v>
      </c>
    </row>
    <row r="49" spans="1:16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" t="s">
        <v>14</v>
      </c>
      <c r="B51" s="15"/>
      <c r="C51" s="159">
        <f>'Kops a'!C32:H32</f>
        <v>0</v>
      </c>
      <c r="D51" s="159"/>
      <c r="E51" s="159"/>
      <c r="F51" s="159"/>
      <c r="G51" s="159"/>
      <c r="H51" s="159"/>
      <c r="I51" s="15"/>
      <c r="J51" s="15"/>
      <c r="K51" s="15"/>
      <c r="L51" s="15"/>
      <c r="M51" s="15"/>
      <c r="N51" s="15"/>
      <c r="O51" s="15"/>
      <c r="P51" s="15"/>
    </row>
    <row r="52" spans="1:16" x14ac:dyDescent="0.2">
      <c r="A52" s="15"/>
      <c r="B52" s="15"/>
      <c r="C52" s="111" t="s">
        <v>15</v>
      </c>
      <c r="D52" s="111"/>
      <c r="E52" s="111"/>
      <c r="F52" s="111"/>
      <c r="G52" s="111"/>
      <c r="H52" s="111"/>
      <c r="I52" s="15"/>
      <c r="J52" s="15"/>
      <c r="K52" s="15"/>
      <c r="L52" s="15"/>
      <c r="M52" s="15"/>
      <c r="N52" s="15"/>
      <c r="O52" s="15"/>
      <c r="P52" s="15"/>
    </row>
    <row r="53" spans="1:16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x14ac:dyDescent="0.2">
      <c r="A54" s="83" t="str">
        <f>'Kops a'!A35</f>
        <v xml:space="preserve">Tāme sastādīta 2020. gada </v>
      </c>
      <c r="B54" s="84"/>
      <c r="C54" s="84"/>
      <c r="D54" s="8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">
      <c r="A56" s="1" t="s">
        <v>37</v>
      </c>
      <c r="B56" s="15"/>
      <c r="C56" s="159">
        <f>'Kops a'!C37:H37</f>
        <v>0</v>
      </c>
      <c r="D56" s="159"/>
      <c r="E56" s="159"/>
      <c r="F56" s="159"/>
      <c r="G56" s="159"/>
      <c r="H56" s="159"/>
      <c r="I56" s="15"/>
      <c r="J56" s="15"/>
      <c r="K56" s="15"/>
      <c r="L56" s="15"/>
      <c r="M56" s="15"/>
      <c r="N56" s="15"/>
      <c r="O56" s="15"/>
      <c r="P56" s="15"/>
    </row>
    <row r="57" spans="1:16" x14ac:dyDescent="0.2">
      <c r="A57" s="15"/>
      <c r="B57" s="15"/>
      <c r="C57" s="111" t="s">
        <v>15</v>
      </c>
      <c r="D57" s="111"/>
      <c r="E57" s="111"/>
      <c r="F57" s="111"/>
      <c r="G57" s="111"/>
      <c r="H57" s="111"/>
      <c r="I57" s="15"/>
      <c r="J57" s="15"/>
      <c r="K57" s="15"/>
      <c r="L57" s="15"/>
      <c r="M57" s="15"/>
      <c r="N57" s="15"/>
      <c r="O57" s="15"/>
      <c r="P57" s="15"/>
    </row>
    <row r="58" spans="1:16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x14ac:dyDescent="0.2">
      <c r="A59" s="83" t="s">
        <v>54</v>
      </c>
      <c r="B59" s="84"/>
      <c r="C59" s="88">
        <f>'Kops a'!C40</f>
        <v>0</v>
      </c>
      <c r="D59" s="4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3.5" x14ac:dyDescent="0.2">
      <c r="B61" s="91" t="s">
        <v>57</v>
      </c>
    </row>
    <row r="62" spans="1:16" ht="12" x14ac:dyDescent="0.2">
      <c r="B62" s="92" t="s">
        <v>58</v>
      </c>
    </row>
    <row r="63" spans="1:16" ht="12" x14ac:dyDescent="0.2">
      <c r="B63" s="92" t="s">
        <v>59</v>
      </c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7:H57"/>
    <mergeCell ref="C4:I4"/>
    <mergeCell ref="F12:K12"/>
    <mergeCell ref="A9:F9"/>
    <mergeCell ref="J9:M9"/>
    <mergeCell ref="D8:L8"/>
    <mergeCell ref="A48:K48"/>
    <mergeCell ref="C51:H51"/>
    <mergeCell ref="C52:H52"/>
    <mergeCell ref="C56:H56"/>
  </mergeCells>
  <conditionalFormatting sqref="A15:G47 I15:J47">
    <cfRule type="cellIs" dxfId="70" priority="27" operator="equal">
      <formula>0</formula>
    </cfRule>
  </conditionalFormatting>
  <conditionalFormatting sqref="N9:O9 H14:H47 K14:P47">
    <cfRule type="cellIs" dxfId="69" priority="26" operator="equal">
      <formula>0</formula>
    </cfRule>
  </conditionalFormatting>
  <conditionalFormatting sqref="A9:F9">
    <cfRule type="containsText" dxfId="68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67" priority="23" operator="equal">
      <formula>0</formula>
    </cfRule>
  </conditionalFormatting>
  <conditionalFormatting sqref="O10">
    <cfRule type="cellIs" dxfId="66" priority="22" operator="equal">
      <formula>"20__. gada __. _________"</formula>
    </cfRule>
  </conditionalFormatting>
  <conditionalFormatting sqref="A48:K48">
    <cfRule type="containsText" dxfId="65" priority="21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L48:P48">
    <cfRule type="cellIs" dxfId="64" priority="16" operator="equal">
      <formula>0</formula>
    </cfRule>
  </conditionalFormatting>
  <conditionalFormatting sqref="C4:I4">
    <cfRule type="cellIs" dxfId="63" priority="15" operator="equal">
      <formula>0</formula>
    </cfRule>
  </conditionalFormatting>
  <conditionalFormatting sqref="D5:L8">
    <cfRule type="cellIs" dxfId="62" priority="11" operator="equal">
      <formula>0</formula>
    </cfRule>
  </conditionalFormatting>
  <conditionalFormatting sqref="A14:B14 D14:G14">
    <cfRule type="cellIs" dxfId="61" priority="10" operator="equal">
      <formula>0</formula>
    </cfRule>
  </conditionalFormatting>
  <conditionalFormatting sqref="C14">
    <cfRule type="cellIs" dxfId="60" priority="9" operator="equal">
      <formula>0</formula>
    </cfRule>
  </conditionalFormatting>
  <conditionalFormatting sqref="I14:J14">
    <cfRule type="cellIs" dxfId="59" priority="8" operator="equal">
      <formula>0</formula>
    </cfRule>
  </conditionalFormatting>
  <conditionalFormatting sqref="P10">
    <cfRule type="cellIs" dxfId="58" priority="7" operator="equal">
      <formula>"20__. gada __. _________"</formula>
    </cfRule>
  </conditionalFormatting>
  <conditionalFormatting sqref="C56:H56">
    <cfRule type="cellIs" dxfId="57" priority="4" operator="equal">
      <formula>0</formula>
    </cfRule>
  </conditionalFormatting>
  <conditionalFormatting sqref="C51:H51">
    <cfRule type="cellIs" dxfId="56" priority="3" operator="equal">
      <formula>0</formula>
    </cfRule>
  </conditionalFormatting>
  <conditionalFormatting sqref="C56:H56 C59 C51:H51">
    <cfRule type="cellIs" dxfId="55" priority="2" operator="equal">
      <formula>0</formula>
    </cfRule>
  </conditionalFormatting>
  <conditionalFormatting sqref="D1">
    <cfRule type="cellIs" dxfId="54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C848299-F747-4D4C-BE47-58A1BBDB8A5B}">
            <xm:f>NOT(ISERROR(SEARCH("Tāme sastādīta ____. gada ___. ______________",A54)))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A54</xm:sqref>
        </x14:conditionalFormatting>
        <x14:conditionalFormatting xmlns:xm="http://schemas.microsoft.com/office/excel/2006/main">
          <x14:cfRule type="containsText" priority="5" operator="containsText" id="{1A9581D5-9790-4D5D-94E5-4E7B8C258AD0}">
            <xm:f>NOT(ISERROR(SEARCH("Sertifikāta Nr. _________________________________",A59)))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>
    <pageSetUpPr fitToPage="1"/>
  </sheetPr>
  <dimension ref="A1:P126"/>
  <sheetViews>
    <sheetView view="pageBreakPreview" zoomScaleNormal="100" zoomScaleSheetLayoutView="100" workbookViewId="0">
      <selection activeCell="D5" sqref="D5:L5"/>
    </sheetView>
  </sheetViews>
  <sheetFormatPr defaultColWidth="9.140625" defaultRowHeight="11.25" x14ac:dyDescent="0.25"/>
  <cols>
    <col min="1" max="1" width="4.5703125" style="21" customWidth="1"/>
    <col min="2" max="2" width="5.28515625" style="21" customWidth="1"/>
    <col min="3" max="3" width="57.85546875" style="21" customWidth="1"/>
    <col min="4" max="4" width="5.85546875" style="21" customWidth="1"/>
    <col min="5" max="5" width="7" style="21" customWidth="1"/>
    <col min="6" max="6" width="5.42578125" style="21" customWidth="1"/>
    <col min="7" max="7" width="4.85546875" style="21" customWidth="1"/>
    <col min="8" max="10" width="6.7109375" style="21" customWidth="1"/>
    <col min="11" max="11" width="7" style="21" customWidth="1"/>
    <col min="12" max="15" width="7.7109375" style="21" customWidth="1"/>
    <col min="16" max="16" width="9" style="21" customWidth="1"/>
    <col min="17" max="16384" width="9.140625" style="21"/>
  </cols>
  <sheetData>
    <row r="1" spans="1:16" x14ac:dyDescent="0.25">
      <c r="C1" s="25" t="s">
        <v>38</v>
      </c>
      <c r="D1" s="50">
        <f>'Kops a'!A20</f>
        <v>6</v>
      </c>
      <c r="N1" s="26"/>
      <c r="O1" s="25"/>
      <c r="P1" s="26"/>
    </row>
    <row r="2" spans="1:16" x14ac:dyDescent="0.25">
      <c r="A2" s="27"/>
      <c r="B2" s="27"/>
      <c r="C2" s="163" t="s">
        <v>67</v>
      </c>
      <c r="D2" s="163"/>
      <c r="E2" s="163"/>
      <c r="F2" s="163"/>
      <c r="G2" s="163"/>
      <c r="H2" s="163"/>
      <c r="I2" s="163"/>
      <c r="J2" s="27"/>
    </row>
    <row r="3" spans="1:16" x14ac:dyDescent="0.25">
      <c r="A3" s="28"/>
      <c r="B3" s="28"/>
      <c r="C3" s="184" t="s">
        <v>17</v>
      </c>
      <c r="D3" s="184"/>
      <c r="E3" s="184"/>
      <c r="F3" s="184"/>
      <c r="G3" s="184"/>
      <c r="H3" s="184"/>
      <c r="I3" s="184"/>
      <c r="J3" s="28"/>
    </row>
    <row r="4" spans="1:16" x14ac:dyDescent="0.25">
      <c r="A4" s="28"/>
      <c r="B4" s="28"/>
      <c r="C4" s="164" t="s">
        <v>52</v>
      </c>
      <c r="D4" s="164"/>
      <c r="E4" s="164"/>
      <c r="F4" s="164"/>
      <c r="G4" s="164"/>
      <c r="H4" s="164"/>
      <c r="I4" s="164"/>
      <c r="J4" s="28"/>
    </row>
    <row r="5" spans="1:16" x14ac:dyDescent="0.25">
      <c r="C5" s="25" t="s">
        <v>5</v>
      </c>
      <c r="D5" s="179" t="str">
        <f>'Kops a'!D6</f>
        <v>Daudzdzīvokļu dzīvojamā māja</v>
      </c>
      <c r="E5" s="179"/>
      <c r="F5" s="179"/>
      <c r="G5" s="179"/>
      <c r="H5" s="179"/>
      <c r="I5" s="179"/>
      <c r="J5" s="179"/>
      <c r="K5" s="179"/>
      <c r="L5" s="179"/>
      <c r="M5" s="29"/>
      <c r="N5" s="29"/>
      <c r="O5" s="29"/>
      <c r="P5" s="29"/>
    </row>
    <row r="6" spans="1:16" x14ac:dyDescent="0.25">
      <c r="C6" s="25" t="s">
        <v>6</v>
      </c>
      <c r="D6" s="179" t="str">
        <f>'Kops a'!D7</f>
        <v>Daudzdzīvokļu dzīvojamās mājas jumta pārbūve</v>
      </c>
      <c r="E6" s="179"/>
      <c r="F6" s="179"/>
      <c r="G6" s="179"/>
      <c r="H6" s="179"/>
      <c r="I6" s="179"/>
      <c r="J6" s="179"/>
      <c r="K6" s="179"/>
      <c r="L6" s="179"/>
      <c r="M6" s="29"/>
      <c r="N6" s="29"/>
      <c r="O6" s="29"/>
      <c r="P6" s="29"/>
    </row>
    <row r="7" spans="1:16" x14ac:dyDescent="0.25">
      <c r="C7" s="25" t="s">
        <v>7</v>
      </c>
      <c r="D7" s="179" t="str">
        <f>'Kops a'!D8</f>
        <v>Aisteres iela 7, Liepāja</v>
      </c>
      <c r="E7" s="179"/>
      <c r="F7" s="179"/>
      <c r="G7" s="179"/>
      <c r="H7" s="179"/>
      <c r="I7" s="179"/>
      <c r="J7" s="179"/>
      <c r="K7" s="179"/>
      <c r="L7" s="179"/>
      <c r="M7" s="29"/>
      <c r="N7" s="29"/>
      <c r="O7" s="29"/>
      <c r="P7" s="29"/>
    </row>
    <row r="8" spans="1:16" x14ac:dyDescent="0.25">
      <c r="C8" s="25" t="s">
        <v>20</v>
      </c>
      <c r="D8" s="179" t="str">
        <f>'Kops a'!D9</f>
        <v>WS-41-17</v>
      </c>
      <c r="E8" s="179"/>
      <c r="F8" s="179"/>
      <c r="G8" s="179"/>
      <c r="H8" s="179"/>
      <c r="I8" s="179"/>
      <c r="J8" s="179"/>
      <c r="K8" s="179"/>
      <c r="L8" s="179"/>
      <c r="M8" s="29"/>
      <c r="N8" s="29"/>
      <c r="O8" s="29"/>
      <c r="P8" s="29"/>
    </row>
    <row r="9" spans="1:16" x14ac:dyDescent="0.25">
      <c r="A9" s="165" t="s">
        <v>65</v>
      </c>
      <c r="B9" s="165"/>
      <c r="C9" s="165"/>
      <c r="D9" s="165"/>
      <c r="E9" s="165"/>
      <c r="F9" s="165"/>
      <c r="G9" s="29"/>
      <c r="H9" s="29"/>
      <c r="I9" s="29"/>
      <c r="J9" s="169" t="s">
        <v>39</v>
      </c>
      <c r="K9" s="169"/>
      <c r="L9" s="169"/>
      <c r="M9" s="169"/>
      <c r="N9" s="176">
        <f>P111</f>
        <v>0</v>
      </c>
      <c r="O9" s="176"/>
      <c r="P9" s="29"/>
    </row>
    <row r="10" spans="1:16" x14ac:dyDescent="0.25">
      <c r="A10" s="30"/>
      <c r="B10" s="31"/>
      <c r="C10" s="25"/>
      <c r="L10" s="27"/>
      <c r="M10" s="27"/>
      <c r="O10" s="100"/>
      <c r="P10" s="101" t="str">
        <f>A117</f>
        <v xml:space="preserve">Tāme sastādīta 2020. gada </v>
      </c>
    </row>
    <row r="11" spans="1:16" ht="12" thickBot="1" x14ac:dyDescent="0.3">
      <c r="A11" s="30"/>
      <c r="B11" s="31"/>
      <c r="C11" s="25"/>
      <c r="L11" s="32"/>
      <c r="M11" s="32"/>
      <c r="N11" s="102"/>
      <c r="O11" s="26"/>
    </row>
    <row r="12" spans="1:16" x14ac:dyDescent="0.25">
      <c r="A12" s="140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18.5" thickBot="1" x14ac:dyDescent="0.3">
      <c r="A13" s="170"/>
      <c r="B13" s="172"/>
      <c r="C13" s="173"/>
      <c r="D13" s="175"/>
      <c r="E13" s="158"/>
      <c r="F13" s="98" t="s">
        <v>46</v>
      </c>
      <c r="G13" s="99" t="s">
        <v>47</v>
      </c>
      <c r="H13" s="99" t="s">
        <v>48</v>
      </c>
      <c r="I13" s="99" t="s">
        <v>49</v>
      </c>
      <c r="J13" s="99" t="s">
        <v>50</v>
      </c>
      <c r="K13" s="59" t="s">
        <v>51</v>
      </c>
      <c r="L13" s="98" t="s">
        <v>46</v>
      </c>
      <c r="M13" s="99" t="s">
        <v>48</v>
      </c>
      <c r="N13" s="99" t="s">
        <v>49</v>
      </c>
      <c r="O13" s="99" t="s">
        <v>50</v>
      </c>
      <c r="P13" s="59" t="s">
        <v>51</v>
      </c>
    </row>
    <row r="14" spans="1:16" x14ac:dyDescent="0.25">
      <c r="A14" s="60"/>
      <c r="B14" s="61"/>
      <c r="C14" s="108" t="s">
        <v>174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5">
      <c r="A15" s="36">
        <v>1</v>
      </c>
      <c r="B15" s="103" t="s">
        <v>70</v>
      </c>
      <c r="C15" s="104" t="s">
        <v>258</v>
      </c>
      <c r="D15" s="23" t="s">
        <v>93</v>
      </c>
      <c r="E15" s="66">
        <v>1.2829999999999999</v>
      </c>
      <c r="F15" s="67"/>
      <c r="G15" s="64"/>
      <c r="H15" s="46">
        <f t="shared" ref="H15:H78" si="0">ROUND(F15*G15,2)</f>
        <v>0</v>
      </c>
      <c r="I15" s="64"/>
      <c r="J15" s="64"/>
      <c r="K15" s="47">
        <f t="shared" ref="K15:K78" si="1">SUM(H15:J15)</f>
        <v>0</v>
      </c>
      <c r="L15" s="48">
        <f t="shared" ref="L15:L78" si="2">ROUND(E15*F15,2)</f>
        <v>0</v>
      </c>
      <c r="M15" s="46">
        <f t="shared" ref="M15:M78" si="3">ROUND(H15*E15,2)</f>
        <v>0</v>
      </c>
      <c r="N15" s="46">
        <f t="shared" ref="N15:N78" si="4">ROUND(I15*E15,2)</f>
        <v>0</v>
      </c>
      <c r="O15" s="46">
        <f t="shared" ref="O15:O78" si="5">ROUND(J15*E15,2)</f>
        <v>0</v>
      </c>
      <c r="P15" s="47">
        <f t="shared" ref="P15:P78" si="6">SUM(M15:O15)</f>
        <v>0</v>
      </c>
    </row>
    <row r="16" spans="1:16" x14ac:dyDescent="0.25">
      <c r="A16" s="36">
        <v>2</v>
      </c>
      <c r="B16" s="103" t="s">
        <v>70</v>
      </c>
      <c r="C16" s="104" t="s">
        <v>221</v>
      </c>
      <c r="D16" s="23" t="s">
        <v>93</v>
      </c>
      <c r="E16" s="66">
        <v>9.6000000000000002E-2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5">
      <c r="A17" s="36">
        <v>3</v>
      </c>
      <c r="B17" s="103" t="s">
        <v>70</v>
      </c>
      <c r="C17" s="104" t="s">
        <v>222</v>
      </c>
      <c r="D17" s="23" t="s">
        <v>93</v>
      </c>
      <c r="E17" s="66">
        <v>0.504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5">
      <c r="A18" s="36">
        <v>4</v>
      </c>
      <c r="B18" s="103" t="s">
        <v>70</v>
      </c>
      <c r="C18" s="104" t="s">
        <v>223</v>
      </c>
      <c r="D18" s="23" t="s">
        <v>93</v>
      </c>
      <c r="E18" s="66">
        <v>0.1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5">
      <c r="A19" s="36">
        <v>5</v>
      </c>
      <c r="B19" s="103" t="s">
        <v>70</v>
      </c>
      <c r="C19" s="104" t="s">
        <v>227</v>
      </c>
      <c r="D19" s="23" t="s">
        <v>93</v>
      </c>
      <c r="E19" s="66">
        <v>0.06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5">
      <c r="A20" s="36">
        <v>6</v>
      </c>
      <c r="B20" s="103" t="s">
        <v>70</v>
      </c>
      <c r="C20" s="104" t="s">
        <v>224</v>
      </c>
      <c r="D20" s="23" t="s">
        <v>93</v>
      </c>
      <c r="E20" s="66">
        <v>6.3E-2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5">
      <c r="A21" s="36">
        <v>7</v>
      </c>
      <c r="B21" s="103" t="s">
        <v>70</v>
      </c>
      <c r="C21" s="104" t="s">
        <v>225</v>
      </c>
      <c r="D21" s="23" t="s">
        <v>93</v>
      </c>
      <c r="E21" s="66">
        <v>0.24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/>
      <c r="P21" s="47">
        <f t="shared" si="6"/>
        <v>0</v>
      </c>
    </row>
    <row r="22" spans="1:16" x14ac:dyDescent="0.25">
      <c r="A22" s="36">
        <v>8</v>
      </c>
      <c r="B22" s="103" t="s">
        <v>70</v>
      </c>
      <c r="C22" s="104" t="s">
        <v>226</v>
      </c>
      <c r="D22" s="23" t="s">
        <v>93</v>
      </c>
      <c r="E22" s="66">
        <v>0.107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5">
      <c r="A23" s="36">
        <v>9</v>
      </c>
      <c r="B23" s="103" t="s">
        <v>70</v>
      </c>
      <c r="C23" s="104" t="s">
        <v>228</v>
      </c>
      <c r="D23" s="23" t="s">
        <v>93</v>
      </c>
      <c r="E23" s="66">
        <v>7.9240000000000004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5">
      <c r="A24" s="36">
        <v>10</v>
      </c>
      <c r="B24" s="103" t="s">
        <v>70</v>
      </c>
      <c r="C24" s="104" t="s">
        <v>229</v>
      </c>
      <c r="D24" s="23" t="s">
        <v>93</v>
      </c>
      <c r="E24" s="66">
        <v>1.39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5">
      <c r="A25" s="36">
        <v>11</v>
      </c>
      <c r="B25" s="103" t="s">
        <v>70</v>
      </c>
      <c r="C25" s="104" t="s">
        <v>230</v>
      </c>
      <c r="D25" s="23" t="s">
        <v>93</v>
      </c>
      <c r="E25" s="66">
        <v>4.7E-2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5">
      <c r="A26" s="36">
        <v>12</v>
      </c>
      <c r="B26" s="103" t="s">
        <v>70</v>
      </c>
      <c r="C26" s="104" t="s">
        <v>231</v>
      </c>
      <c r="D26" s="23" t="s">
        <v>93</v>
      </c>
      <c r="E26" s="66">
        <v>3.9E-2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5">
      <c r="A27" s="36">
        <v>13</v>
      </c>
      <c r="B27" s="103" t="s">
        <v>70</v>
      </c>
      <c r="C27" s="104" t="s">
        <v>232</v>
      </c>
      <c r="D27" s="23" t="s">
        <v>93</v>
      </c>
      <c r="E27" s="66">
        <v>0.03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5">
      <c r="A28" s="36">
        <v>14</v>
      </c>
      <c r="B28" s="103" t="s">
        <v>70</v>
      </c>
      <c r="C28" s="104" t="s">
        <v>233</v>
      </c>
      <c r="D28" s="23" t="s">
        <v>93</v>
      </c>
      <c r="E28" s="66">
        <v>2.1999999999999999E-2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5">
      <c r="A29" s="36">
        <v>15</v>
      </c>
      <c r="B29" s="103" t="s">
        <v>70</v>
      </c>
      <c r="C29" s="104" t="s">
        <v>234</v>
      </c>
      <c r="D29" s="23" t="s">
        <v>93</v>
      </c>
      <c r="E29" s="66">
        <v>1.4E-2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5">
      <c r="A30" s="36">
        <v>16</v>
      </c>
      <c r="B30" s="103" t="s">
        <v>70</v>
      </c>
      <c r="C30" s="104" t="s">
        <v>235</v>
      </c>
      <c r="D30" s="23" t="s">
        <v>93</v>
      </c>
      <c r="E30" s="66">
        <v>1.4E-2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5">
      <c r="A31" s="36">
        <v>17</v>
      </c>
      <c r="B31" s="103" t="s">
        <v>70</v>
      </c>
      <c r="C31" s="104" t="s">
        <v>236</v>
      </c>
      <c r="D31" s="23" t="s">
        <v>93</v>
      </c>
      <c r="E31" s="66">
        <v>2.1999999999999999E-2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5">
      <c r="A32" s="36">
        <v>18</v>
      </c>
      <c r="B32" s="103" t="s">
        <v>70</v>
      </c>
      <c r="C32" s="104" t="s">
        <v>237</v>
      </c>
      <c r="D32" s="23" t="s">
        <v>93</v>
      </c>
      <c r="E32" s="66">
        <v>3.1E-2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5">
      <c r="A33" s="36">
        <v>19</v>
      </c>
      <c r="B33" s="103" t="s">
        <v>70</v>
      </c>
      <c r="C33" s="104" t="s">
        <v>238</v>
      </c>
      <c r="D33" s="23" t="s">
        <v>93</v>
      </c>
      <c r="E33" s="66">
        <v>3.9E-2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5">
      <c r="A34" s="36">
        <v>20</v>
      </c>
      <c r="B34" s="103" t="s">
        <v>70</v>
      </c>
      <c r="C34" s="104" t="s">
        <v>239</v>
      </c>
      <c r="D34" s="23" t="s">
        <v>93</v>
      </c>
      <c r="E34" s="66">
        <v>0.03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5">
      <c r="A35" s="36">
        <v>21</v>
      </c>
      <c r="B35" s="103" t="s">
        <v>70</v>
      </c>
      <c r="C35" s="104" t="s">
        <v>240</v>
      </c>
      <c r="D35" s="23" t="s">
        <v>93</v>
      </c>
      <c r="E35" s="66">
        <v>4.7E-2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5">
      <c r="A36" s="36">
        <v>22</v>
      </c>
      <c r="B36" s="103" t="s">
        <v>70</v>
      </c>
      <c r="C36" s="104" t="s">
        <v>241</v>
      </c>
      <c r="D36" s="23" t="s">
        <v>93</v>
      </c>
      <c r="E36" s="66">
        <v>3.9E-2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5">
      <c r="A37" s="36">
        <v>23</v>
      </c>
      <c r="B37" s="103" t="s">
        <v>70</v>
      </c>
      <c r="C37" s="104" t="s">
        <v>242</v>
      </c>
      <c r="D37" s="23" t="s">
        <v>93</v>
      </c>
      <c r="E37" s="66">
        <v>0.03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5">
      <c r="A38" s="36">
        <v>24</v>
      </c>
      <c r="B38" s="103" t="s">
        <v>70</v>
      </c>
      <c r="C38" s="104" t="s">
        <v>243</v>
      </c>
      <c r="D38" s="23" t="s">
        <v>93</v>
      </c>
      <c r="E38" s="66">
        <v>2.1999999999999999E-2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5">
      <c r="A39" s="36">
        <v>25</v>
      </c>
      <c r="B39" s="103" t="s">
        <v>70</v>
      </c>
      <c r="C39" s="104" t="s">
        <v>244</v>
      </c>
      <c r="D39" s="23" t="s">
        <v>93</v>
      </c>
      <c r="E39" s="66">
        <v>1.2999999999999999E-2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5">
      <c r="A40" s="36">
        <v>26</v>
      </c>
      <c r="B40" s="103" t="s">
        <v>70</v>
      </c>
      <c r="C40" s="104" t="s">
        <v>245</v>
      </c>
      <c r="D40" s="23" t="s">
        <v>93</v>
      </c>
      <c r="E40" s="66">
        <v>1.4E-2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5">
      <c r="A41" s="36">
        <v>27</v>
      </c>
      <c r="B41" s="103" t="s">
        <v>70</v>
      </c>
      <c r="C41" s="104" t="s">
        <v>246</v>
      </c>
      <c r="D41" s="23" t="s">
        <v>93</v>
      </c>
      <c r="E41" s="66">
        <v>2.1999999999999999E-2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5">
      <c r="A42" s="36">
        <v>28</v>
      </c>
      <c r="B42" s="103" t="s">
        <v>70</v>
      </c>
      <c r="C42" s="104" t="s">
        <v>247</v>
      </c>
      <c r="D42" s="23" t="s">
        <v>93</v>
      </c>
      <c r="E42" s="66">
        <v>3.1E-2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5">
      <c r="A43" s="36">
        <v>29</v>
      </c>
      <c r="B43" s="103" t="s">
        <v>70</v>
      </c>
      <c r="C43" s="104" t="s">
        <v>248</v>
      </c>
      <c r="D43" s="23" t="s">
        <v>93</v>
      </c>
      <c r="E43" s="66">
        <v>3.9E-2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5">
      <c r="A44" s="36">
        <v>30</v>
      </c>
      <c r="B44" s="103" t="s">
        <v>70</v>
      </c>
      <c r="C44" s="104" t="s">
        <v>249</v>
      </c>
      <c r="D44" s="23" t="s">
        <v>93</v>
      </c>
      <c r="E44" s="66">
        <v>4.7E-2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5">
      <c r="A45" s="36">
        <v>31</v>
      </c>
      <c r="B45" s="103" t="s">
        <v>70</v>
      </c>
      <c r="C45" s="104" t="s">
        <v>250</v>
      </c>
      <c r="D45" s="23" t="s">
        <v>93</v>
      </c>
      <c r="E45" s="66">
        <v>0.26500000000000001</v>
      </c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5">
      <c r="A46" s="36">
        <v>32</v>
      </c>
      <c r="B46" s="103" t="s">
        <v>70</v>
      </c>
      <c r="C46" s="104" t="s">
        <v>251</v>
      </c>
      <c r="D46" s="23" t="s">
        <v>93</v>
      </c>
      <c r="E46" s="66">
        <v>0.39100000000000001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5">
      <c r="A47" s="36">
        <v>33</v>
      </c>
      <c r="B47" s="103" t="s">
        <v>70</v>
      </c>
      <c r="C47" s="104" t="s">
        <v>252</v>
      </c>
      <c r="D47" s="23" t="s">
        <v>93</v>
      </c>
      <c r="E47" s="66">
        <v>0.26600000000000001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5">
      <c r="A48" s="36">
        <v>34</v>
      </c>
      <c r="B48" s="103" t="s">
        <v>70</v>
      </c>
      <c r="C48" s="104" t="s">
        <v>253</v>
      </c>
      <c r="D48" s="23" t="s">
        <v>93</v>
      </c>
      <c r="E48" s="66">
        <v>0.60399999999999998</v>
      </c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5">
      <c r="A49" s="36">
        <v>35</v>
      </c>
      <c r="B49" s="103" t="s">
        <v>70</v>
      </c>
      <c r="C49" s="104" t="s">
        <v>254</v>
      </c>
      <c r="D49" s="23" t="s">
        <v>93</v>
      </c>
      <c r="E49" s="66">
        <v>0.217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5">
      <c r="A50" s="36">
        <v>36</v>
      </c>
      <c r="B50" s="103" t="s">
        <v>70</v>
      </c>
      <c r="C50" s="104" t="s">
        <v>255</v>
      </c>
      <c r="D50" s="23" t="s">
        <v>93</v>
      </c>
      <c r="E50" s="66">
        <v>0.15129600000000001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5">
      <c r="A51" s="36">
        <v>37</v>
      </c>
      <c r="B51" s="103" t="s">
        <v>70</v>
      </c>
      <c r="C51" s="104" t="s">
        <v>256</v>
      </c>
      <c r="D51" s="23" t="s">
        <v>93</v>
      </c>
      <c r="E51" s="66">
        <v>1.1519999999999999</v>
      </c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5">
      <c r="A52" s="36">
        <v>38</v>
      </c>
      <c r="B52" s="103" t="s">
        <v>70</v>
      </c>
      <c r="C52" s="104" t="s">
        <v>257</v>
      </c>
      <c r="D52" s="23" t="s">
        <v>93</v>
      </c>
      <c r="E52" s="66">
        <v>4.6369999999999996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5">
      <c r="A53" s="36">
        <v>39</v>
      </c>
      <c r="B53" s="103" t="s">
        <v>70</v>
      </c>
      <c r="C53" s="104" t="s">
        <v>175</v>
      </c>
      <c r="D53" s="23" t="s">
        <v>98</v>
      </c>
      <c r="E53" s="66">
        <v>1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5">
      <c r="A54" s="36">
        <v>40</v>
      </c>
      <c r="B54" s="103" t="s">
        <v>70</v>
      </c>
      <c r="C54" s="104" t="s">
        <v>176</v>
      </c>
      <c r="D54" s="23" t="s">
        <v>79</v>
      </c>
      <c r="E54" s="66">
        <v>985.6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5">
      <c r="A55" s="36" t="s">
        <v>73</v>
      </c>
      <c r="B55" s="103"/>
      <c r="C55" s="104" t="s">
        <v>177</v>
      </c>
      <c r="D55" s="23" t="s">
        <v>79</v>
      </c>
      <c r="E55" s="66">
        <v>1084.1600000000001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22.5" x14ac:dyDescent="0.25">
      <c r="A56" s="36">
        <v>41</v>
      </c>
      <c r="B56" s="103" t="s">
        <v>70</v>
      </c>
      <c r="C56" s="104" t="s">
        <v>178</v>
      </c>
      <c r="D56" s="23" t="s">
        <v>79</v>
      </c>
      <c r="E56" s="66">
        <v>985.6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5">
      <c r="A57" s="36" t="s">
        <v>73</v>
      </c>
      <c r="B57" s="103"/>
      <c r="C57" s="104" t="s">
        <v>179</v>
      </c>
      <c r="D57" s="23" t="s">
        <v>79</v>
      </c>
      <c r="E57" s="66">
        <v>1084.1600000000001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5">
      <c r="A58" s="36" t="s">
        <v>73</v>
      </c>
      <c r="B58" s="103"/>
      <c r="C58" s="104" t="s">
        <v>180</v>
      </c>
      <c r="D58" s="23" t="s">
        <v>89</v>
      </c>
      <c r="E58" s="66">
        <v>5913.6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5">
      <c r="A59" s="36" t="s">
        <v>73</v>
      </c>
      <c r="B59" s="103"/>
      <c r="C59" s="104" t="s">
        <v>181</v>
      </c>
      <c r="D59" s="23" t="s">
        <v>72</v>
      </c>
      <c r="E59" s="66">
        <v>985.6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ht="22.5" x14ac:dyDescent="0.25">
      <c r="A60" s="36">
        <v>42</v>
      </c>
      <c r="B60" s="103" t="s">
        <v>70</v>
      </c>
      <c r="C60" s="104" t="s">
        <v>182</v>
      </c>
      <c r="D60" s="23" t="s">
        <v>72</v>
      </c>
      <c r="E60" s="66">
        <v>122.3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ht="22.5" x14ac:dyDescent="0.25">
      <c r="A61" s="36">
        <v>43</v>
      </c>
      <c r="B61" s="103" t="s">
        <v>70</v>
      </c>
      <c r="C61" s="104" t="s">
        <v>183</v>
      </c>
      <c r="D61" s="23" t="s">
        <v>72</v>
      </c>
      <c r="E61" s="66">
        <v>425</v>
      </c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5">
      <c r="A62" s="36">
        <v>44</v>
      </c>
      <c r="B62" s="103" t="s">
        <v>70</v>
      </c>
      <c r="C62" s="104" t="s">
        <v>184</v>
      </c>
      <c r="D62" s="23" t="s">
        <v>89</v>
      </c>
      <c r="E62" s="66">
        <v>25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5">
      <c r="A63" s="36">
        <v>45</v>
      </c>
      <c r="B63" s="103" t="s">
        <v>70</v>
      </c>
      <c r="C63" s="104" t="s">
        <v>259</v>
      </c>
      <c r="D63" s="23" t="s">
        <v>72</v>
      </c>
      <c r="E63" s="66">
        <v>27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x14ac:dyDescent="0.25">
      <c r="A64" s="36">
        <v>46</v>
      </c>
      <c r="B64" s="103" t="s">
        <v>70</v>
      </c>
      <c r="C64" s="104" t="s">
        <v>260</v>
      </c>
      <c r="D64" s="23" t="s">
        <v>72</v>
      </c>
      <c r="E64" s="66">
        <v>27</v>
      </c>
      <c r="F64" s="67"/>
      <c r="G64" s="64"/>
      <c r="H64" s="46">
        <f t="shared" si="0"/>
        <v>0</v>
      </c>
      <c r="I64" s="64"/>
      <c r="J64" s="64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x14ac:dyDescent="0.25">
      <c r="A65" s="36">
        <v>47</v>
      </c>
      <c r="B65" s="103" t="s">
        <v>70</v>
      </c>
      <c r="C65" s="104" t="s">
        <v>261</v>
      </c>
      <c r="D65" s="23" t="s">
        <v>72</v>
      </c>
      <c r="E65" s="66">
        <v>27</v>
      </c>
      <c r="F65" s="67"/>
      <c r="G65" s="64"/>
      <c r="H65" s="46">
        <f t="shared" si="0"/>
        <v>0</v>
      </c>
      <c r="I65" s="64"/>
      <c r="J65" s="64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x14ac:dyDescent="0.25">
      <c r="A66" s="36">
        <v>48</v>
      </c>
      <c r="B66" s="103" t="s">
        <v>70</v>
      </c>
      <c r="C66" s="104" t="s">
        <v>262</v>
      </c>
      <c r="D66" s="23" t="s">
        <v>72</v>
      </c>
      <c r="E66" s="66">
        <v>27</v>
      </c>
      <c r="F66" s="67"/>
      <c r="G66" s="64"/>
      <c r="H66" s="46">
        <f t="shared" si="0"/>
        <v>0</v>
      </c>
      <c r="I66" s="64"/>
      <c r="J66" s="64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ht="22.5" x14ac:dyDescent="0.25">
      <c r="A67" s="36">
        <v>49</v>
      </c>
      <c r="B67" s="103" t="s">
        <v>70</v>
      </c>
      <c r="C67" s="104" t="s">
        <v>185</v>
      </c>
      <c r="D67" s="23" t="s">
        <v>89</v>
      </c>
      <c r="E67" s="66">
        <v>9</v>
      </c>
      <c r="F67" s="67"/>
      <c r="G67" s="64"/>
      <c r="H67" s="46">
        <f t="shared" si="0"/>
        <v>0</v>
      </c>
      <c r="I67" s="64"/>
      <c r="J67" s="64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ht="33.75" x14ac:dyDescent="0.25">
      <c r="A68" s="36">
        <v>50</v>
      </c>
      <c r="B68" s="103" t="s">
        <v>70</v>
      </c>
      <c r="C68" s="104" t="s">
        <v>325</v>
      </c>
      <c r="D68" s="23" t="s">
        <v>98</v>
      </c>
      <c r="E68" s="66">
        <v>18</v>
      </c>
      <c r="F68" s="67"/>
      <c r="G68" s="64"/>
      <c r="H68" s="46">
        <f t="shared" si="0"/>
        <v>0</v>
      </c>
      <c r="I68" s="64"/>
      <c r="J68" s="64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22.5" x14ac:dyDescent="0.25">
      <c r="A69" s="36">
        <v>51</v>
      </c>
      <c r="B69" s="103" t="s">
        <v>70</v>
      </c>
      <c r="C69" s="104" t="s">
        <v>186</v>
      </c>
      <c r="D69" s="23" t="s">
        <v>98</v>
      </c>
      <c r="E69" s="66">
        <v>18</v>
      </c>
      <c r="F69" s="67"/>
      <c r="G69" s="64"/>
      <c r="H69" s="46">
        <f t="shared" si="0"/>
        <v>0</v>
      </c>
      <c r="I69" s="64"/>
      <c r="J69" s="64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x14ac:dyDescent="0.25">
      <c r="A70" s="36">
        <v>52</v>
      </c>
      <c r="B70" s="103" t="s">
        <v>70</v>
      </c>
      <c r="C70" s="104" t="s">
        <v>263</v>
      </c>
      <c r="D70" s="23" t="s">
        <v>98</v>
      </c>
      <c r="E70" s="66">
        <v>9</v>
      </c>
      <c r="F70" s="67"/>
      <c r="G70" s="64"/>
      <c r="H70" s="46">
        <f t="shared" si="0"/>
        <v>0</v>
      </c>
      <c r="I70" s="64"/>
      <c r="J70" s="64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x14ac:dyDescent="0.25">
      <c r="A71" s="36">
        <v>53</v>
      </c>
      <c r="B71" s="103" t="s">
        <v>70</v>
      </c>
      <c r="C71" s="104" t="s">
        <v>264</v>
      </c>
      <c r="D71" s="23" t="s">
        <v>98</v>
      </c>
      <c r="E71" s="66">
        <v>9</v>
      </c>
      <c r="F71" s="67"/>
      <c r="G71" s="64"/>
      <c r="H71" s="46">
        <f t="shared" si="0"/>
        <v>0</v>
      </c>
      <c r="I71" s="64"/>
      <c r="J71" s="64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5">
      <c r="A72" s="36" t="s">
        <v>73</v>
      </c>
      <c r="B72" s="103"/>
      <c r="C72" s="104" t="s">
        <v>187</v>
      </c>
      <c r="D72" s="23"/>
      <c r="E72" s="66"/>
      <c r="F72" s="67"/>
      <c r="G72" s="64"/>
      <c r="H72" s="46">
        <f t="shared" si="0"/>
        <v>0</v>
      </c>
      <c r="I72" s="64"/>
      <c r="J72" s="64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x14ac:dyDescent="0.25">
      <c r="A73" s="36">
        <v>54</v>
      </c>
      <c r="B73" s="103" t="s">
        <v>70</v>
      </c>
      <c r="C73" s="104" t="s">
        <v>265</v>
      </c>
      <c r="D73" s="23" t="s">
        <v>93</v>
      </c>
      <c r="E73" s="66">
        <v>2.0529999999999999</v>
      </c>
      <c r="F73" s="67"/>
      <c r="G73" s="64"/>
      <c r="H73" s="46">
        <f t="shared" si="0"/>
        <v>0</v>
      </c>
      <c r="I73" s="64"/>
      <c r="J73" s="64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x14ac:dyDescent="0.25">
      <c r="A74" s="36">
        <v>55</v>
      </c>
      <c r="B74" s="103" t="s">
        <v>70</v>
      </c>
      <c r="C74" s="104" t="s">
        <v>266</v>
      </c>
      <c r="D74" s="23" t="s">
        <v>93</v>
      </c>
      <c r="E74" s="66">
        <v>1.0740000000000001</v>
      </c>
      <c r="F74" s="67"/>
      <c r="G74" s="64"/>
      <c r="H74" s="46">
        <f t="shared" si="0"/>
        <v>0</v>
      </c>
      <c r="I74" s="64"/>
      <c r="J74" s="64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x14ac:dyDescent="0.25">
      <c r="A75" s="36">
        <v>56</v>
      </c>
      <c r="B75" s="103" t="s">
        <v>70</v>
      </c>
      <c r="C75" s="104" t="s">
        <v>267</v>
      </c>
      <c r="D75" s="23" t="s">
        <v>93</v>
      </c>
      <c r="E75" s="66">
        <v>2.63</v>
      </c>
      <c r="F75" s="67"/>
      <c r="G75" s="64"/>
      <c r="H75" s="46">
        <f t="shared" si="0"/>
        <v>0</v>
      </c>
      <c r="I75" s="64"/>
      <c r="J75" s="64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x14ac:dyDescent="0.25">
      <c r="A76" s="36">
        <v>57</v>
      </c>
      <c r="B76" s="103" t="s">
        <v>70</v>
      </c>
      <c r="C76" s="104" t="s">
        <v>268</v>
      </c>
      <c r="D76" s="23" t="s">
        <v>93</v>
      </c>
      <c r="E76" s="66">
        <v>1.9670000000000001</v>
      </c>
      <c r="F76" s="67"/>
      <c r="G76" s="64"/>
      <c r="H76" s="46">
        <f t="shared" si="0"/>
        <v>0</v>
      </c>
      <c r="I76" s="64"/>
      <c r="J76" s="64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x14ac:dyDescent="0.25">
      <c r="A77" s="36">
        <v>58</v>
      </c>
      <c r="B77" s="103" t="s">
        <v>70</v>
      </c>
      <c r="C77" s="104" t="s">
        <v>269</v>
      </c>
      <c r="D77" s="23" t="s">
        <v>93</v>
      </c>
      <c r="E77" s="66">
        <v>0.746</v>
      </c>
      <c r="F77" s="67"/>
      <c r="G77" s="64"/>
      <c r="H77" s="46">
        <f t="shared" si="0"/>
        <v>0</v>
      </c>
      <c r="I77" s="64"/>
      <c r="J77" s="64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x14ac:dyDescent="0.25">
      <c r="A78" s="36">
        <v>59</v>
      </c>
      <c r="B78" s="103" t="s">
        <v>70</v>
      </c>
      <c r="C78" s="104" t="s">
        <v>270</v>
      </c>
      <c r="D78" s="23" t="s">
        <v>93</v>
      </c>
      <c r="E78" s="66">
        <v>0.74299999999999999</v>
      </c>
      <c r="F78" s="67"/>
      <c r="G78" s="64"/>
      <c r="H78" s="46">
        <f t="shared" si="0"/>
        <v>0</v>
      </c>
      <c r="I78" s="64"/>
      <c r="J78" s="64"/>
      <c r="K78" s="47">
        <f t="shared" si="1"/>
        <v>0</v>
      </c>
      <c r="L78" s="48">
        <f t="shared" si="2"/>
        <v>0</v>
      </c>
      <c r="M78" s="46">
        <f t="shared" si="3"/>
        <v>0</v>
      </c>
      <c r="N78" s="46">
        <f t="shared" si="4"/>
        <v>0</v>
      </c>
      <c r="O78" s="46">
        <f t="shared" si="5"/>
        <v>0</v>
      </c>
      <c r="P78" s="47">
        <f t="shared" si="6"/>
        <v>0</v>
      </c>
    </row>
    <row r="79" spans="1:16" x14ac:dyDescent="0.25">
      <c r="A79" s="36">
        <v>60</v>
      </c>
      <c r="B79" s="103" t="s">
        <v>70</v>
      </c>
      <c r="C79" s="104" t="s">
        <v>271</v>
      </c>
      <c r="D79" s="23" t="s">
        <v>93</v>
      </c>
      <c r="E79" s="66">
        <v>2.1440000000000001</v>
      </c>
      <c r="F79" s="67"/>
      <c r="G79" s="64"/>
      <c r="H79" s="46">
        <f t="shared" ref="H79:H110" si="7">ROUND(F79*G79,2)</f>
        <v>0</v>
      </c>
      <c r="I79" s="64"/>
      <c r="J79" s="64"/>
      <c r="K79" s="47">
        <f t="shared" ref="K79:K110" si="8">SUM(H79:J79)</f>
        <v>0</v>
      </c>
      <c r="L79" s="48">
        <f t="shared" ref="L79:L110" si="9">ROUND(E79*F79,2)</f>
        <v>0</v>
      </c>
      <c r="M79" s="46">
        <f t="shared" ref="M79:M110" si="10">ROUND(H79*E79,2)</f>
        <v>0</v>
      </c>
      <c r="N79" s="46">
        <f t="shared" ref="N79:N110" si="11">ROUND(I79*E79,2)</f>
        <v>0</v>
      </c>
      <c r="O79" s="46">
        <f t="shared" ref="O79:O110" si="12">ROUND(J79*E79,2)</f>
        <v>0</v>
      </c>
      <c r="P79" s="47">
        <f t="shared" ref="P79:P110" si="13">SUM(M79:O79)</f>
        <v>0</v>
      </c>
    </row>
    <row r="80" spans="1:16" x14ac:dyDescent="0.25">
      <c r="A80" s="36" t="s">
        <v>73</v>
      </c>
      <c r="B80" s="103"/>
      <c r="C80" s="104" t="s">
        <v>195</v>
      </c>
      <c r="D80" s="23"/>
      <c r="E80" s="66"/>
      <c r="F80" s="67"/>
      <c r="G80" s="64"/>
      <c r="H80" s="46">
        <f t="shared" si="7"/>
        <v>0</v>
      </c>
      <c r="I80" s="64"/>
      <c r="J80" s="64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x14ac:dyDescent="0.25">
      <c r="A81" s="36">
        <v>61</v>
      </c>
      <c r="B81" s="103" t="s">
        <v>70</v>
      </c>
      <c r="C81" s="104" t="s">
        <v>188</v>
      </c>
      <c r="D81" s="23" t="s">
        <v>79</v>
      </c>
      <c r="E81" s="66">
        <v>4.4013</v>
      </c>
      <c r="F81" s="67"/>
      <c r="G81" s="64"/>
      <c r="H81" s="46">
        <f t="shared" si="7"/>
        <v>0</v>
      </c>
      <c r="I81" s="64"/>
      <c r="J81" s="64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x14ac:dyDescent="0.25">
      <c r="A82" s="36">
        <v>62</v>
      </c>
      <c r="B82" s="103" t="s">
        <v>70</v>
      </c>
      <c r="C82" s="104" t="s">
        <v>189</v>
      </c>
      <c r="D82" s="23" t="s">
        <v>79</v>
      </c>
      <c r="E82" s="66">
        <v>2.222</v>
      </c>
      <c r="F82" s="67"/>
      <c r="G82" s="64"/>
      <c r="H82" s="46">
        <f t="shared" si="7"/>
        <v>0</v>
      </c>
      <c r="I82" s="64"/>
      <c r="J82" s="64"/>
      <c r="K82" s="47">
        <f t="shared" si="8"/>
        <v>0</v>
      </c>
      <c r="L82" s="48">
        <f t="shared" si="9"/>
        <v>0</v>
      </c>
      <c r="M82" s="46">
        <f t="shared" si="10"/>
        <v>0</v>
      </c>
      <c r="N82" s="46">
        <f t="shared" si="11"/>
        <v>0</v>
      </c>
      <c r="O82" s="46">
        <f t="shared" si="12"/>
        <v>0</v>
      </c>
      <c r="P82" s="47">
        <f t="shared" si="13"/>
        <v>0</v>
      </c>
    </row>
    <row r="83" spans="1:16" x14ac:dyDescent="0.25">
      <c r="A83" s="36">
        <v>63</v>
      </c>
      <c r="B83" s="103" t="s">
        <v>70</v>
      </c>
      <c r="C83" s="104" t="s">
        <v>190</v>
      </c>
      <c r="D83" s="23" t="s">
        <v>79</v>
      </c>
      <c r="E83" s="66">
        <v>4.758</v>
      </c>
      <c r="F83" s="67"/>
      <c r="G83" s="64"/>
      <c r="H83" s="46">
        <f t="shared" si="7"/>
        <v>0</v>
      </c>
      <c r="I83" s="64"/>
      <c r="J83" s="64"/>
      <c r="K83" s="47">
        <f t="shared" si="8"/>
        <v>0</v>
      </c>
      <c r="L83" s="48">
        <f t="shared" si="9"/>
        <v>0</v>
      </c>
      <c r="M83" s="46">
        <f t="shared" si="10"/>
        <v>0</v>
      </c>
      <c r="N83" s="46">
        <f t="shared" si="11"/>
        <v>0</v>
      </c>
      <c r="O83" s="46">
        <f t="shared" si="12"/>
        <v>0</v>
      </c>
      <c r="P83" s="47">
        <f t="shared" si="13"/>
        <v>0</v>
      </c>
    </row>
    <row r="84" spans="1:16" x14ac:dyDescent="0.25">
      <c r="A84" s="36">
        <v>64</v>
      </c>
      <c r="B84" s="103" t="s">
        <v>70</v>
      </c>
      <c r="C84" s="104" t="s">
        <v>191</v>
      </c>
      <c r="D84" s="23" t="s">
        <v>79</v>
      </c>
      <c r="E84" s="66">
        <v>4.2322300000000004</v>
      </c>
      <c r="F84" s="67"/>
      <c r="G84" s="64"/>
      <c r="H84" s="46">
        <f t="shared" si="7"/>
        <v>0</v>
      </c>
      <c r="I84" s="64"/>
      <c r="J84" s="64"/>
      <c r="K84" s="47">
        <f t="shared" si="8"/>
        <v>0</v>
      </c>
      <c r="L84" s="48">
        <f t="shared" si="9"/>
        <v>0</v>
      </c>
      <c r="M84" s="46">
        <f t="shared" si="10"/>
        <v>0</v>
      </c>
      <c r="N84" s="46">
        <f t="shared" si="11"/>
        <v>0</v>
      </c>
      <c r="O84" s="46">
        <f t="shared" si="12"/>
        <v>0</v>
      </c>
      <c r="P84" s="47">
        <f t="shared" si="13"/>
        <v>0</v>
      </c>
    </row>
    <row r="85" spans="1:16" x14ac:dyDescent="0.25">
      <c r="A85" s="36">
        <v>65</v>
      </c>
      <c r="B85" s="103" t="s">
        <v>70</v>
      </c>
      <c r="C85" s="104" t="s">
        <v>192</v>
      </c>
      <c r="D85" s="23" t="s">
        <v>79</v>
      </c>
      <c r="E85" s="66">
        <v>1.6926699999999999</v>
      </c>
      <c r="F85" s="67"/>
      <c r="G85" s="64"/>
      <c r="H85" s="46">
        <f t="shared" si="7"/>
        <v>0</v>
      </c>
      <c r="I85" s="64"/>
      <c r="J85" s="64"/>
      <c r="K85" s="47">
        <f t="shared" si="8"/>
        <v>0</v>
      </c>
      <c r="L85" s="48">
        <f t="shared" si="9"/>
        <v>0</v>
      </c>
      <c r="M85" s="46">
        <f t="shared" si="10"/>
        <v>0</v>
      </c>
      <c r="N85" s="46">
        <f t="shared" si="11"/>
        <v>0</v>
      </c>
      <c r="O85" s="46">
        <f t="shared" si="12"/>
        <v>0</v>
      </c>
      <c r="P85" s="47">
        <f t="shared" si="13"/>
        <v>0</v>
      </c>
    </row>
    <row r="86" spans="1:16" x14ac:dyDescent="0.25">
      <c r="A86" s="36">
        <v>66</v>
      </c>
      <c r="B86" s="103" t="s">
        <v>70</v>
      </c>
      <c r="C86" s="104" t="s">
        <v>193</v>
      </c>
      <c r="D86" s="23" t="s">
        <v>79</v>
      </c>
      <c r="E86" s="66">
        <v>1.9372999999999998</v>
      </c>
      <c r="F86" s="67"/>
      <c r="G86" s="64"/>
      <c r="H86" s="46">
        <f t="shared" si="7"/>
        <v>0</v>
      </c>
      <c r="I86" s="64"/>
      <c r="J86" s="64"/>
      <c r="K86" s="47">
        <f t="shared" si="8"/>
        <v>0</v>
      </c>
      <c r="L86" s="48">
        <f t="shared" si="9"/>
        <v>0</v>
      </c>
      <c r="M86" s="46">
        <f t="shared" si="10"/>
        <v>0</v>
      </c>
      <c r="N86" s="46">
        <f t="shared" si="11"/>
        <v>0</v>
      </c>
      <c r="O86" s="46">
        <f t="shared" si="12"/>
        <v>0</v>
      </c>
      <c r="P86" s="47">
        <f t="shared" si="13"/>
        <v>0</v>
      </c>
    </row>
    <row r="87" spans="1:16" x14ac:dyDescent="0.25">
      <c r="A87" s="36">
        <v>67</v>
      </c>
      <c r="B87" s="103" t="s">
        <v>70</v>
      </c>
      <c r="C87" s="104" t="s">
        <v>194</v>
      </c>
      <c r="D87" s="23" t="s">
        <v>79</v>
      </c>
      <c r="E87" s="66">
        <v>4.6630000000000003</v>
      </c>
      <c r="F87" s="67"/>
      <c r="G87" s="64"/>
      <c r="H87" s="46">
        <f t="shared" si="7"/>
        <v>0</v>
      </c>
      <c r="I87" s="64"/>
      <c r="J87" s="64"/>
      <c r="K87" s="47">
        <f t="shared" si="8"/>
        <v>0</v>
      </c>
      <c r="L87" s="48">
        <f t="shared" si="9"/>
        <v>0</v>
      </c>
      <c r="M87" s="46">
        <f t="shared" si="10"/>
        <v>0</v>
      </c>
      <c r="N87" s="46">
        <f t="shared" si="11"/>
        <v>0</v>
      </c>
      <c r="O87" s="46">
        <f t="shared" si="12"/>
        <v>0</v>
      </c>
      <c r="P87" s="47">
        <f t="shared" si="13"/>
        <v>0</v>
      </c>
    </row>
    <row r="88" spans="1:16" x14ac:dyDescent="0.25">
      <c r="A88" s="36" t="s">
        <v>73</v>
      </c>
      <c r="B88" s="103"/>
      <c r="C88" s="104" t="s">
        <v>196</v>
      </c>
      <c r="D88" s="23"/>
      <c r="E88" s="66"/>
      <c r="F88" s="67"/>
      <c r="G88" s="64"/>
      <c r="H88" s="46">
        <f t="shared" si="7"/>
        <v>0</v>
      </c>
      <c r="I88" s="64"/>
      <c r="J88" s="64"/>
      <c r="K88" s="47">
        <f t="shared" si="8"/>
        <v>0</v>
      </c>
      <c r="L88" s="48">
        <f t="shared" si="9"/>
        <v>0</v>
      </c>
      <c r="M88" s="46">
        <f t="shared" si="10"/>
        <v>0</v>
      </c>
      <c r="N88" s="46">
        <f t="shared" si="11"/>
        <v>0</v>
      </c>
      <c r="O88" s="46">
        <f t="shared" si="12"/>
        <v>0</v>
      </c>
      <c r="P88" s="47">
        <f t="shared" si="13"/>
        <v>0</v>
      </c>
    </row>
    <row r="89" spans="1:16" x14ac:dyDescent="0.25">
      <c r="A89" s="36" t="s">
        <v>73</v>
      </c>
      <c r="B89" s="103"/>
      <c r="C89" s="104" t="s">
        <v>197</v>
      </c>
      <c r="D89" s="23"/>
      <c r="E89" s="66"/>
      <c r="F89" s="67"/>
      <c r="G89" s="64"/>
      <c r="H89" s="46">
        <f t="shared" si="7"/>
        <v>0</v>
      </c>
      <c r="I89" s="64"/>
      <c r="J89" s="64"/>
      <c r="K89" s="47">
        <f t="shared" si="8"/>
        <v>0</v>
      </c>
      <c r="L89" s="48">
        <f t="shared" si="9"/>
        <v>0</v>
      </c>
      <c r="M89" s="46">
        <f t="shared" si="10"/>
        <v>0</v>
      </c>
      <c r="N89" s="46">
        <f t="shared" si="11"/>
        <v>0</v>
      </c>
      <c r="O89" s="46">
        <f t="shared" si="12"/>
        <v>0</v>
      </c>
      <c r="P89" s="47">
        <f t="shared" si="13"/>
        <v>0</v>
      </c>
    </row>
    <row r="90" spans="1:16" x14ac:dyDescent="0.25">
      <c r="A90" s="36">
        <v>68</v>
      </c>
      <c r="B90" s="103" t="s">
        <v>70</v>
      </c>
      <c r="C90" s="104" t="s">
        <v>272</v>
      </c>
      <c r="D90" s="23" t="s">
        <v>201</v>
      </c>
      <c r="E90" s="66">
        <v>2.68</v>
      </c>
      <c r="F90" s="67"/>
      <c r="G90" s="64"/>
      <c r="H90" s="46">
        <f t="shared" si="7"/>
        <v>0</v>
      </c>
      <c r="I90" s="64"/>
      <c r="J90" s="64"/>
      <c r="K90" s="47">
        <f t="shared" si="8"/>
        <v>0</v>
      </c>
      <c r="L90" s="48">
        <f t="shared" si="9"/>
        <v>0</v>
      </c>
      <c r="M90" s="46">
        <f t="shared" si="10"/>
        <v>0</v>
      </c>
      <c r="N90" s="46">
        <f t="shared" si="11"/>
        <v>0</v>
      </c>
      <c r="O90" s="46">
        <f t="shared" si="12"/>
        <v>0</v>
      </c>
      <c r="P90" s="47">
        <f t="shared" si="13"/>
        <v>0</v>
      </c>
    </row>
    <row r="91" spans="1:16" x14ac:dyDescent="0.25">
      <c r="A91" s="36">
        <v>69</v>
      </c>
      <c r="B91" s="103" t="s">
        <v>70</v>
      </c>
      <c r="C91" s="104" t="s">
        <v>273</v>
      </c>
      <c r="D91" s="23" t="s">
        <v>201</v>
      </c>
      <c r="E91" s="66">
        <v>0.91200000000000003</v>
      </c>
      <c r="F91" s="67"/>
      <c r="G91" s="64"/>
      <c r="H91" s="46">
        <f t="shared" si="7"/>
        <v>0</v>
      </c>
      <c r="I91" s="64"/>
      <c r="J91" s="64"/>
      <c r="K91" s="47">
        <f t="shared" si="8"/>
        <v>0</v>
      </c>
      <c r="L91" s="48">
        <f t="shared" si="9"/>
        <v>0</v>
      </c>
      <c r="M91" s="46">
        <f t="shared" si="10"/>
        <v>0</v>
      </c>
      <c r="N91" s="46">
        <f t="shared" si="11"/>
        <v>0</v>
      </c>
      <c r="O91" s="46">
        <f t="shared" si="12"/>
        <v>0</v>
      </c>
      <c r="P91" s="47">
        <f t="shared" si="13"/>
        <v>0</v>
      </c>
    </row>
    <row r="92" spans="1:16" x14ac:dyDescent="0.25">
      <c r="A92" s="36">
        <v>70</v>
      </c>
      <c r="B92" s="103" t="s">
        <v>70</v>
      </c>
      <c r="C92" s="104" t="s">
        <v>274</v>
      </c>
      <c r="D92" s="23" t="s">
        <v>201</v>
      </c>
      <c r="E92" s="66">
        <v>1.61</v>
      </c>
      <c r="F92" s="67"/>
      <c r="G92" s="64"/>
      <c r="H92" s="46">
        <f t="shared" si="7"/>
        <v>0</v>
      </c>
      <c r="I92" s="64"/>
      <c r="J92" s="64"/>
      <c r="K92" s="47">
        <f t="shared" si="8"/>
        <v>0</v>
      </c>
      <c r="L92" s="48">
        <f t="shared" si="9"/>
        <v>0</v>
      </c>
      <c r="M92" s="46">
        <f t="shared" si="10"/>
        <v>0</v>
      </c>
      <c r="N92" s="46">
        <f t="shared" si="11"/>
        <v>0</v>
      </c>
      <c r="O92" s="46">
        <f t="shared" si="12"/>
        <v>0</v>
      </c>
      <c r="P92" s="47">
        <f t="shared" si="13"/>
        <v>0</v>
      </c>
    </row>
    <row r="93" spans="1:16" x14ac:dyDescent="0.25">
      <c r="A93" s="36">
        <v>71</v>
      </c>
      <c r="B93" s="103" t="s">
        <v>70</v>
      </c>
      <c r="C93" s="104" t="s">
        <v>275</v>
      </c>
      <c r="D93" s="23" t="s">
        <v>201</v>
      </c>
      <c r="E93" s="66">
        <v>0.17499999999999999</v>
      </c>
      <c r="F93" s="67"/>
      <c r="G93" s="64"/>
      <c r="H93" s="46">
        <f t="shared" si="7"/>
        <v>0</v>
      </c>
      <c r="I93" s="64"/>
      <c r="J93" s="64"/>
      <c r="K93" s="47">
        <f t="shared" si="8"/>
        <v>0</v>
      </c>
      <c r="L93" s="48">
        <f t="shared" si="9"/>
        <v>0</v>
      </c>
      <c r="M93" s="46">
        <f t="shared" si="10"/>
        <v>0</v>
      </c>
      <c r="N93" s="46">
        <f t="shared" si="11"/>
        <v>0</v>
      </c>
      <c r="O93" s="46">
        <f t="shared" si="12"/>
        <v>0</v>
      </c>
      <c r="P93" s="47">
        <f t="shared" si="13"/>
        <v>0</v>
      </c>
    </row>
    <row r="94" spans="1:16" x14ac:dyDescent="0.25">
      <c r="A94" s="36">
        <v>72</v>
      </c>
      <c r="B94" s="103" t="s">
        <v>70</v>
      </c>
      <c r="C94" s="104" t="s">
        <v>276</v>
      </c>
      <c r="D94" s="23" t="s">
        <v>201</v>
      </c>
      <c r="E94" s="66">
        <v>0.18</v>
      </c>
      <c r="F94" s="67"/>
      <c r="G94" s="64"/>
      <c r="H94" s="46">
        <f t="shared" si="7"/>
        <v>0</v>
      </c>
      <c r="I94" s="64"/>
      <c r="J94" s="64"/>
      <c r="K94" s="47">
        <f t="shared" si="8"/>
        <v>0</v>
      </c>
      <c r="L94" s="48">
        <f t="shared" si="9"/>
        <v>0</v>
      </c>
      <c r="M94" s="46">
        <f t="shared" si="10"/>
        <v>0</v>
      </c>
      <c r="N94" s="46">
        <f t="shared" si="11"/>
        <v>0</v>
      </c>
      <c r="O94" s="46">
        <f t="shared" si="12"/>
        <v>0</v>
      </c>
      <c r="P94" s="47">
        <f t="shared" si="13"/>
        <v>0</v>
      </c>
    </row>
    <row r="95" spans="1:16" x14ac:dyDescent="0.25">
      <c r="A95" s="36">
        <v>73</v>
      </c>
      <c r="B95" s="103" t="s">
        <v>70</v>
      </c>
      <c r="C95" s="104" t="s">
        <v>277</v>
      </c>
      <c r="D95" s="23" t="s">
        <v>201</v>
      </c>
      <c r="E95" s="66">
        <v>0.155</v>
      </c>
      <c r="F95" s="67"/>
      <c r="G95" s="64"/>
      <c r="H95" s="46">
        <f t="shared" si="7"/>
        <v>0</v>
      </c>
      <c r="I95" s="64"/>
      <c r="J95" s="64"/>
      <c r="K95" s="47">
        <f t="shared" si="8"/>
        <v>0</v>
      </c>
      <c r="L95" s="48">
        <f t="shared" si="9"/>
        <v>0</v>
      </c>
      <c r="M95" s="46">
        <f t="shared" si="10"/>
        <v>0</v>
      </c>
      <c r="N95" s="46">
        <f t="shared" si="11"/>
        <v>0</v>
      </c>
      <c r="O95" s="46">
        <f t="shared" si="12"/>
        <v>0</v>
      </c>
      <c r="P95" s="47">
        <f t="shared" si="13"/>
        <v>0</v>
      </c>
    </row>
    <row r="96" spans="1:16" x14ac:dyDescent="0.25">
      <c r="A96" s="36">
        <v>74</v>
      </c>
      <c r="B96" s="103" t="s">
        <v>70</v>
      </c>
      <c r="C96" s="104" t="s">
        <v>278</v>
      </c>
      <c r="D96" s="23" t="s">
        <v>201</v>
      </c>
      <c r="E96" s="66">
        <v>0.14000000000000001</v>
      </c>
      <c r="F96" s="67"/>
      <c r="G96" s="64"/>
      <c r="H96" s="46">
        <f t="shared" si="7"/>
        <v>0</v>
      </c>
      <c r="I96" s="64"/>
      <c r="J96" s="64"/>
      <c r="K96" s="47">
        <f t="shared" si="8"/>
        <v>0</v>
      </c>
      <c r="L96" s="48">
        <f t="shared" si="9"/>
        <v>0</v>
      </c>
      <c r="M96" s="46">
        <f t="shared" si="10"/>
        <v>0</v>
      </c>
      <c r="N96" s="46">
        <f t="shared" si="11"/>
        <v>0</v>
      </c>
      <c r="O96" s="46">
        <f t="shared" si="12"/>
        <v>0</v>
      </c>
      <c r="P96" s="47">
        <f t="shared" si="13"/>
        <v>0</v>
      </c>
    </row>
    <row r="97" spans="1:16" x14ac:dyDescent="0.25">
      <c r="A97" s="36" t="s">
        <v>73</v>
      </c>
      <c r="B97" s="103"/>
      <c r="C97" s="104" t="s">
        <v>198</v>
      </c>
      <c r="D97" s="23"/>
      <c r="E97" s="66"/>
      <c r="F97" s="67"/>
      <c r="G97" s="64"/>
      <c r="H97" s="46">
        <f t="shared" si="7"/>
        <v>0</v>
      </c>
      <c r="I97" s="64"/>
      <c r="J97" s="64"/>
      <c r="K97" s="47">
        <f t="shared" si="8"/>
        <v>0</v>
      </c>
      <c r="L97" s="48">
        <f t="shared" si="9"/>
        <v>0</v>
      </c>
      <c r="M97" s="46">
        <f t="shared" si="10"/>
        <v>0</v>
      </c>
      <c r="N97" s="46">
        <f t="shared" si="11"/>
        <v>0</v>
      </c>
      <c r="O97" s="46">
        <f t="shared" si="12"/>
        <v>0</v>
      </c>
      <c r="P97" s="47">
        <f t="shared" si="13"/>
        <v>0</v>
      </c>
    </row>
    <row r="98" spans="1:16" x14ac:dyDescent="0.25">
      <c r="A98" s="36">
        <v>75</v>
      </c>
      <c r="B98" s="103" t="s">
        <v>70</v>
      </c>
      <c r="C98" s="104" t="s">
        <v>279</v>
      </c>
      <c r="D98" s="23" t="s">
        <v>201</v>
      </c>
      <c r="E98" s="66">
        <v>1.47</v>
      </c>
      <c r="F98" s="67"/>
      <c r="G98" s="64"/>
      <c r="H98" s="46">
        <f t="shared" si="7"/>
        <v>0</v>
      </c>
      <c r="I98" s="64"/>
      <c r="J98" s="64"/>
      <c r="K98" s="47">
        <f t="shared" si="8"/>
        <v>0</v>
      </c>
      <c r="L98" s="48">
        <f t="shared" si="9"/>
        <v>0</v>
      </c>
      <c r="M98" s="46">
        <f t="shared" si="10"/>
        <v>0</v>
      </c>
      <c r="N98" s="46">
        <f t="shared" si="11"/>
        <v>0</v>
      </c>
      <c r="O98" s="46">
        <f t="shared" si="12"/>
        <v>0</v>
      </c>
      <c r="P98" s="47">
        <f t="shared" si="13"/>
        <v>0</v>
      </c>
    </row>
    <row r="99" spans="1:16" x14ac:dyDescent="0.25">
      <c r="A99" s="36">
        <v>76</v>
      </c>
      <c r="B99" s="103" t="s">
        <v>70</v>
      </c>
      <c r="C99" s="104" t="s">
        <v>280</v>
      </c>
      <c r="D99" s="23" t="s">
        <v>201</v>
      </c>
      <c r="E99" s="66">
        <v>2.4E-2</v>
      </c>
      <c r="F99" s="67"/>
      <c r="G99" s="64"/>
      <c r="H99" s="46">
        <f t="shared" si="7"/>
        <v>0</v>
      </c>
      <c r="I99" s="64"/>
      <c r="J99" s="64"/>
      <c r="K99" s="47">
        <f t="shared" si="8"/>
        <v>0</v>
      </c>
      <c r="L99" s="48">
        <f t="shared" si="9"/>
        <v>0</v>
      </c>
      <c r="M99" s="46">
        <f t="shared" si="10"/>
        <v>0</v>
      </c>
      <c r="N99" s="46">
        <f t="shared" si="11"/>
        <v>0</v>
      </c>
      <c r="O99" s="46">
        <f t="shared" si="12"/>
        <v>0</v>
      </c>
      <c r="P99" s="47">
        <f t="shared" si="13"/>
        <v>0</v>
      </c>
    </row>
    <row r="100" spans="1:16" x14ac:dyDescent="0.25">
      <c r="A100" s="36">
        <v>77</v>
      </c>
      <c r="B100" s="103" t="s">
        <v>70</v>
      </c>
      <c r="C100" s="104" t="s">
        <v>281</v>
      </c>
      <c r="D100" s="23" t="s">
        <v>201</v>
      </c>
      <c r="E100" s="66">
        <v>3.0000000000000001E-3</v>
      </c>
      <c r="F100" s="67"/>
      <c r="G100" s="64"/>
      <c r="H100" s="46">
        <f t="shared" si="7"/>
        <v>0</v>
      </c>
      <c r="I100" s="64"/>
      <c r="J100" s="64"/>
      <c r="K100" s="47">
        <f t="shared" si="8"/>
        <v>0</v>
      </c>
      <c r="L100" s="48">
        <f t="shared" si="9"/>
        <v>0</v>
      </c>
      <c r="M100" s="46">
        <f t="shared" si="10"/>
        <v>0</v>
      </c>
      <c r="N100" s="46">
        <f t="shared" si="11"/>
        <v>0</v>
      </c>
      <c r="O100" s="46">
        <f t="shared" si="12"/>
        <v>0</v>
      </c>
      <c r="P100" s="47">
        <f t="shared" si="13"/>
        <v>0</v>
      </c>
    </row>
    <row r="101" spans="1:16" x14ac:dyDescent="0.25">
      <c r="A101" s="36">
        <v>78</v>
      </c>
      <c r="B101" s="103" t="s">
        <v>70</v>
      </c>
      <c r="C101" s="104" t="s">
        <v>282</v>
      </c>
      <c r="D101" s="23" t="s">
        <v>201</v>
      </c>
      <c r="E101" s="66">
        <v>5.0000000000000001E-3</v>
      </c>
      <c r="F101" s="67"/>
      <c r="G101" s="64"/>
      <c r="H101" s="46">
        <f t="shared" si="7"/>
        <v>0</v>
      </c>
      <c r="I101" s="64"/>
      <c r="J101" s="64"/>
      <c r="K101" s="47">
        <f t="shared" si="8"/>
        <v>0</v>
      </c>
      <c r="L101" s="48">
        <f t="shared" si="9"/>
        <v>0</v>
      </c>
      <c r="M101" s="46">
        <f t="shared" si="10"/>
        <v>0</v>
      </c>
      <c r="N101" s="46">
        <f t="shared" si="11"/>
        <v>0</v>
      </c>
      <c r="O101" s="46">
        <f t="shared" si="12"/>
        <v>0</v>
      </c>
      <c r="P101" s="47">
        <f t="shared" si="13"/>
        <v>0</v>
      </c>
    </row>
    <row r="102" spans="1:16" x14ac:dyDescent="0.25">
      <c r="A102" s="36">
        <v>79</v>
      </c>
      <c r="B102" s="103" t="s">
        <v>70</v>
      </c>
      <c r="C102" s="104" t="s">
        <v>283</v>
      </c>
      <c r="D102" s="23" t="s">
        <v>201</v>
      </c>
      <c r="E102" s="66">
        <v>2E-3</v>
      </c>
      <c r="F102" s="67"/>
      <c r="G102" s="64"/>
      <c r="H102" s="46">
        <f t="shared" si="7"/>
        <v>0</v>
      </c>
      <c r="I102" s="64"/>
      <c r="J102" s="64"/>
      <c r="K102" s="47">
        <f t="shared" si="8"/>
        <v>0</v>
      </c>
      <c r="L102" s="48">
        <f t="shared" si="9"/>
        <v>0</v>
      </c>
      <c r="M102" s="46">
        <f t="shared" si="10"/>
        <v>0</v>
      </c>
      <c r="N102" s="46">
        <f t="shared" si="11"/>
        <v>0</v>
      </c>
      <c r="O102" s="46">
        <f t="shared" si="12"/>
        <v>0</v>
      </c>
      <c r="P102" s="47">
        <f t="shared" si="13"/>
        <v>0</v>
      </c>
    </row>
    <row r="103" spans="1:16" x14ac:dyDescent="0.25">
      <c r="A103" s="36">
        <v>80</v>
      </c>
      <c r="B103" s="103" t="s">
        <v>70</v>
      </c>
      <c r="C103" s="104" t="s">
        <v>284</v>
      </c>
      <c r="D103" s="23" t="s">
        <v>93</v>
      </c>
      <c r="E103" s="66">
        <v>0.35</v>
      </c>
      <c r="F103" s="67"/>
      <c r="G103" s="64"/>
      <c r="H103" s="46">
        <f t="shared" si="7"/>
        <v>0</v>
      </c>
      <c r="I103" s="64"/>
      <c r="J103" s="64"/>
      <c r="K103" s="47">
        <f t="shared" si="8"/>
        <v>0</v>
      </c>
      <c r="L103" s="48">
        <f t="shared" si="9"/>
        <v>0</v>
      </c>
      <c r="M103" s="46">
        <f t="shared" si="10"/>
        <v>0</v>
      </c>
      <c r="N103" s="46">
        <f t="shared" si="11"/>
        <v>0</v>
      </c>
      <c r="O103" s="46">
        <f t="shared" si="12"/>
        <v>0</v>
      </c>
      <c r="P103" s="47">
        <f t="shared" si="13"/>
        <v>0</v>
      </c>
    </row>
    <row r="104" spans="1:16" x14ac:dyDescent="0.25">
      <c r="A104" s="36" t="s">
        <v>73</v>
      </c>
      <c r="B104" s="103"/>
      <c r="C104" s="104" t="s">
        <v>97</v>
      </c>
      <c r="D104" s="23" t="s">
        <v>93</v>
      </c>
      <c r="E104" s="66">
        <v>0.38500000000000001</v>
      </c>
      <c r="F104" s="67"/>
      <c r="G104" s="64"/>
      <c r="H104" s="46">
        <f t="shared" si="7"/>
        <v>0</v>
      </c>
      <c r="I104" s="64"/>
      <c r="J104" s="64"/>
      <c r="K104" s="47">
        <f t="shared" si="8"/>
        <v>0</v>
      </c>
      <c r="L104" s="48">
        <f t="shared" si="9"/>
        <v>0</v>
      </c>
      <c r="M104" s="46">
        <f t="shared" si="10"/>
        <v>0</v>
      </c>
      <c r="N104" s="46">
        <f t="shared" si="11"/>
        <v>0</v>
      </c>
      <c r="O104" s="46">
        <f t="shared" si="12"/>
        <v>0</v>
      </c>
      <c r="P104" s="47">
        <f t="shared" si="13"/>
        <v>0</v>
      </c>
    </row>
    <row r="105" spans="1:16" x14ac:dyDescent="0.25">
      <c r="A105" s="36" t="s">
        <v>73</v>
      </c>
      <c r="B105" s="103"/>
      <c r="C105" s="104" t="s">
        <v>199</v>
      </c>
      <c r="D105" s="23"/>
      <c r="E105" s="66"/>
      <c r="F105" s="67"/>
      <c r="G105" s="64"/>
      <c r="H105" s="46">
        <f t="shared" si="7"/>
        <v>0</v>
      </c>
      <c r="I105" s="64"/>
      <c r="J105" s="64"/>
      <c r="K105" s="47">
        <f t="shared" si="8"/>
        <v>0</v>
      </c>
      <c r="L105" s="48">
        <f t="shared" si="9"/>
        <v>0</v>
      </c>
      <c r="M105" s="46">
        <f t="shared" si="10"/>
        <v>0</v>
      </c>
      <c r="N105" s="46">
        <f t="shared" si="11"/>
        <v>0</v>
      </c>
      <c r="O105" s="46">
        <f t="shared" si="12"/>
        <v>0</v>
      </c>
      <c r="P105" s="47">
        <f t="shared" si="13"/>
        <v>0</v>
      </c>
    </row>
    <row r="106" spans="1:16" x14ac:dyDescent="0.25">
      <c r="A106" s="36" t="s">
        <v>73</v>
      </c>
      <c r="B106" s="103"/>
      <c r="C106" s="104" t="s">
        <v>200</v>
      </c>
      <c r="D106" s="23"/>
      <c r="E106" s="66"/>
      <c r="F106" s="67"/>
      <c r="G106" s="64"/>
      <c r="H106" s="46">
        <f t="shared" si="7"/>
        <v>0</v>
      </c>
      <c r="I106" s="64"/>
      <c r="J106" s="64"/>
      <c r="K106" s="47">
        <f t="shared" si="8"/>
        <v>0</v>
      </c>
      <c r="L106" s="48">
        <f t="shared" si="9"/>
        <v>0</v>
      </c>
      <c r="M106" s="46">
        <f t="shared" si="10"/>
        <v>0</v>
      </c>
      <c r="N106" s="46">
        <f t="shared" si="11"/>
        <v>0</v>
      </c>
      <c r="O106" s="46">
        <f t="shared" si="12"/>
        <v>0</v>
      </c>
      <c r="P106" s="47">
        <f t="shared" si="13"/>
        <v>0</v>
      </c>
    </row>
    <row r="107" spans="1:16" x14ac:dyDescent="0.25">
      <c r="A107" s="36">
        <v>81</v>
      </c>
      <c r="B107" s="103" t="s">
        <v>70</v>
      </c>
      <c r="C107" s="104" t="s">
        <v>285</v>
      </c>
      <c r="D107" s="23" t="s">
        <v>93</v>
      </c>
      <c r="E107" s="66">
        <v>1.36</v>
      </c>
      <c r="F107" s="67"/>
      <c r="G107" s="64"/>
      <c r="H107" s="46">
        <f t="shared" si="7"/>
        <v>0</v>
      </c>
      <c r="I107" s="64"/>
      <c r="J107" s="64"/>
      <c r="K107" s="47">
        <f t="shared" si="8"/>
        <v>0</v>
      </c>
      <c r="L107" s="48">
        <f t="shared" si="9"/>
        <v>0</v>
      </c>
      <c r="M107" s="46">
        <f t="shared" si="10"/>
        <v>0</v>
      </c>
      <c r="N107" s="46">
        <f t="shared" si="11"/>
        <v>0</v>
      </c>
      <c r="O107" s="46">
        <f t="shared" si="12"/>
        <v>0</v>
      </c>
      <c r="P107" s="47">
        <f t="shared" si="13"/>
        <v>0</v>
      </c>
    </row>
    <row r="108" spans="1:16" x14ac:dyDescent="0.25">
      <c r="A108" s="36" t="s">
        <v>73</v>
      </c>
      <c r="B108" s="103"/>
      <c r="C108" s="104" t="s">
        <v>97</v>
      </c>
      <c r="D108" s="23" t="s">
        <v>93</v>
      </c>
      <c r="E108" s="66">
        <v>1.4960000000000002</v>
      </c>
      <c r="F108" s="67"/>
      <c r="G108" s="64"/>
      <c r="H108" s="46">
        <f t="shared" si="7"/>
        <v>0</v>
      </c>
      <c r="I108" s="64"/>
      <c r="J108" s="64"/>
      <c r="K108" s="47">
        <f t="shared" si="8"/>
        <v>0</v>
      </c>
      <c r="L108" s="48">
        <f t="shared" si="9"/>
        <v>0</v>
      </c>
      <c r="M108" s="46">
        <f t="shared" si="10"/>
        <v>0</v>
      </c>
      <c r="N108" s="46">
        <f t="shared" si="11"/>
        <v>0</v>
      </c>
      <c r="O108" s="46">
        <f t="shared" si="12"/>
        <v>0</v>
      </c>
      <c r="P108" s="47">
        <f t="shared" si="13"/>
        <v>0</v>
      </c>
    </row>
    <row r="109" spans="1:16" x14ac:dyDescent="0.25">
      <c r="A109" s="36" t="s">
        <v>73</v>
      </c>
      <c r="B109" s="103"/>
      <c r="C109" s="104" t="s">
        <v>286</v>
      </c>
      <c r="D109" s="23" t="s">
        <v>88</v>
      </c>
      <c r="E109" s="66">
        <v>33.36</v>
      </c>
      <c r="F109" s="67"/>
      <c r="G109" s="64"/>
      <c r="H109" s="46">
        <f t="shared" si="7"/>
        <v>0</v>
      </c>
      <c r="I109" s="64"/>
      <c r="J109" s="64"/>
      <c r="K109" s="47">
        <f t="shared" si="8"/>
        <v>0</v>
      </c>
      <c r="L109" s="48">
        <f t="shared" si="9"/>
        <v>0</v>
      </c>
      <c r="M109" s="46">
        <f t="shared" si="10"/>
        <v>0</v>
      </c>
      <c r="N109" s="46">
        <f t="shared" si="11"/>
        <v>0</v>
      </c>
      <c r="O109" s="46">
        <f t="shared" si="12"/>
        <v>0</v>
      </c>
      <c r="P109" s="47">
        <f t="shared" si="13"/>
        <v>0</v>
      </c>
    </row>
    <row r="110" spans="1:16" ht="12" thickBot="1" x14ac:dyDescent="0.3">
      <c r="A110" s="36" t="s">
        <v>73</v>
      </c>
      <c r="B110" s="103"/>
      <c r="C110" s="104" t="s">
        <v>287</v>
      </c>
      <c r="D110" s="23" t="s">
        <v>88</v>
      </c>
      <c r="E110" s="66">
        <v>77.599999999999994</v>
      </c>
      <c r="F110" s="67"/>
      <c r="G110" s="64"/>
      <c r="H110" s="46">
        <f t="shared" si="7"/>
        <v>0</v>
      </c>
      <c r="I110" s="64"/>
      <c r="J110" s="64"/>
      <c r="K110" s="47">
        <f t="shared" si="8"/>
        <v>0</v>
      </c>
      <c r="L110" s="48">
        <f t="shared" si="9"/>
        <v>0</v>
      </c>
      <c r="M110" s="46">
        <f t="shared" si="10"/>
        <v>0</v>
      </c>
      <c r="N110" s="46">
        <f t="shared" si="11"/>
        <v>0</v>
      </c>
      <c r="O110" s="46">
        <f t="shared" si="12"/>
        <v>0</v>
      </c>
      <c r="P110" s="47">
        <f t="shared" si="13"/>
        <v>0</v>
      </c>
    </row>
    <row r="111" spans="1:16" ht="12" thickBot="1" x14ac:dyDescent="0.3">
      <c r="A111" s="180" t="s">
        <v>95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2"/>
      <c r="L111" s="68">
        <f>SUM(L14:L110)</f>
        <v>0</v>
      </c>
      <c r="M111" s="69">
        <f>SUM(M14:M110)</f>
        <v>0</v>
      </c>
      <c r="N111" s="69">
        <f>SUM(N14:N110)</f>
        <v>0</v>
      </c>
      <c r="O111" s="69">
        <f>SUM(O14:O110)</f>
        <v>0</v>
      </c>
      <c r="P111" s="70">
        <f>SUM(P14:P110)</f>
        <v>0</v>
      </c>
    </row>
    <row r="112" spans="1: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1:16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x14ac:dyDescent="0.25">
      <c r="A114" s="21" t="s">
        <v>14</v>
      </c>
      <c r="B114" s="29"/>
      <c r="C114" s="183">
        <f>'Kops a'!C32:H32</f>
        <v>0</v>
      </c>
      <c r="D114" s="183"/>
      <c r="E114" s="183"/>
      <c r="F114" s="183"/>
      <c r="G114" s="183"/>
      <c r="H114" s="183"/>
      <c r="I114" s="29"/>
      <c r="J114" s="29"/>
      <c r="K114" s="29"/>
      <c r="L114" s="29"/>
      <c r="M114" s="29"/>
      <c r="N114" s="29"/>
      <c r="O114" s="29"/>
      <c r="P114" s="29"/>
    </row>
    <row r="115" spans="1:16" x14ac:dyDescent="0.25">
      <c r="A115" s="29"/>
      <c r="B115" s="29"/>
      <c r="C115" s="178" t="s">
        <v>15</v>
      </c>
      <c r="D115" s="178"/>
      <c r="E115" s="178"/>
      <c r="F115" s="178"/>
      <c r="G115" s="178"/>
      <c r="H115" s="178"/>
      <c r="I115" s="29"/>
      <c r="J115" s="29"/>
      <c r="K115" s="29"/>
      <c r="L115" s="29"/>
      <c r="M115" s="29"/>
      <c r="N115" s="29"/>
      <c r="O115" s="29"/>
      <c r="P115" s="29"/>
    </row>
    <row r="116" spans="1:16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1:16" x14ac:dyDescent="0.25">
      <c r="A117" s="105" t="str">
        <f>'Kops a'!A35</f>
        <v xml:space="preserve">Tāme sastādīta 2020. gada </v>
      </c>
      <c r="B117" s="106"/>
      <c r="C117" s="106"/>
      <c r="D117" s="106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1:16" x14ac:dyDescent="0.25">
      <c r="A119" s="21" t="s">
        <v>37</v>
      </c>
      <c r="B119" s="29"/>
      <c r="C119" s="183">
        <f>'Kops a'!C37:H37</f>
        <v>0</v>
      </c>
      <c r="D119" s="183"/>
      <c r="E119" s="183"/>
      <c r="F119" s="183"/>
      <c r="G119" s="183"/>
      <c r="H119" s="183"/>
      <c r="I119" s="29"/>
      <c r="J119" s="29"/>
      <c r="K119" s="29"/>
      <c r="L119" s="29"/>
      <c r="M119" s="29"/>
      <c r="N119" s="29"/>
      <c r="O119" s="29"/>
      <c r="P119" s="29"/>
    </row>
    <row r="120" spans="1:16" x14ac:dyDescent="0.25">
      <c r="A120" s="29"/>
      <c r="B120" s="29"/>
      <c r="C120" s="178" t="s">
        <v>15</v>
      </c>
      <c r="D120" s="178"/>
      <c r="E120" s="178"/>
      <c r="F120" s="178"/>
      <c r="G120" s="178"/>
      <c r="H120" s="178"/>
      <c r="I120" s="29"/>
      <c r="J120" s="29"/>
      <c r="K120" s="29"/>
      <c r="L120" s="29"/>
      <c r="M120" s="29"/>
      <c r="N120" s="29"/>
      <c r="O120" s="29"/>
      <c r="P120" s="29"/>
    </row>
    <row r="121" spans="1:16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 x14ac:dyDescent="0.25">
      <c r="A122" s="105" t="s">
        <v>54</v>
      </c>
      <c r="B122" s="106"/>
      <c r="C122" s="107">
        <f>'Kops a'!C40</f>
        <v>0</v>
      </c>
      <c r="D122" s="106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1:16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1:16" ht="13.5" x14ac:dyDescent="0.25">
      <c r="B124" s="91" t="s">
        <v>57</v>
      </c>
    </row>
    <row r="125" spans="1:16" ht="12" x14ac:dyDescent="0.25">
      <c r="B125" s="92" t="s">
        <v>58</v>
      </c>
    </row>
    <row r="126" spans="1:16" ht="12" x14ac:dyDescent="0.25">
      <c r="B126" s="92" t="s">
        <v>59</v>
      </c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20:H120"/>
    <mergeCell ref="C4:I4"/>
    <mergeCell ref="F12:K12"/>
    <mergeCell ref="A9:F9"/>
    <mergeCell ref="J9:M9"/>
    <mergeCell ref="D8:L8"/>
    <mergeCell ref="A111:K111"/>
    <mergeCell ref="C114:H114"/>
    <mergeCell ref="C115:H115"/>
    <mergeCell ref="C119:H119"/>
  </mergeCells>
  <phoneticPr fontId="8" type="noConversion"/>
  <conditionalFormatting sqref="A15:B110 I15:J110 C119:H119 C114:H114 D15:G110">
    <cfRule type="cellIs" dxfId="51" priority="26" operator="equal">
      <formula>0</formula>
    </cfRule>
  </conditionalFormatting>
  <conditionalFormatting sqref="N9:O9 C119:H119 C114:H114">
    <cfRule type="cellIs" dxfId="50" priority="25" operator="equal">
      <formula>0</formula>
    </cfRule>
  </conditionalFormatting>
  <conditionalFormatting sqref="A9:F9">
    <cfRule type="containsText" dxfId="49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48" priority="22" operator="equal">
      <formula>0</formula>
    </cfRule>
  </conditionalFormatting>
  <conditionalFormatting sqref="O10">
    <cfRule type="cellIs" dxfId="47" priority="21" operator="equal">
      <formula>"20__. gada __. _________"</formula>
    </cfRule>
  </conditionalFormatting>
  <conditionalFormatting sqref="A111:K111">
    <cfRule type="containsText" dxfId="46" priority="20" operator="containsText" text="Tiešās izmaksas kopā, t. sk. darba devēja sociālais nodoklis __.__% ">
      <formula>NOT(ISERROR(SEARCH("Tiešās izmaksas kopā, t. sk. darba devēja sociālais nodoklis __.__% ",A111)))</formula>
    </cfRule>
  </conditionalFormatting>
  <conditionalFormatting sqref="H14:H110 K14:P110 L111:P111">
    <cfRule type="cellIs" dxfId="45" priority="15" operator="equal">
      <formula>0</formula>
    </cfRule>
  </conditionalFormatting>
  <conditionalFormatting sqref="C15:C110">
    <cfRule type="cellIs" dxfId="44" priority="13" operator="equal">
      <formula>0</formula>
    </cfRule>
  </conditionalFormatting>
  <conditionalFormatting sqref="D5:L8">
    <cfRule type="cellIs" dxfId="43" priority="11" operator="equal">
      <formula>0</formula>
    </cfRule>
  </conditionalFormatting>
  <conditionalFormatting sqref="A14:B14 D14:G14">
    <cfRule type="cellIs" dxfId="42" priority="10" operator="equal">
      <formula>0</formula>
    </cfRule>
  </conditionalFormatting>
  <conditionalFormatting sqref="C14">
    <cfRule type="cellIs" dxfId="41" priority="9" operator="equal">
      <formula>0</formula>
    </cfRule>
  </conditionalFormatting>
  <conditionalFormatting sqref="I14:J14">
    <cfRule type="cellIs" dxfId="40" priority="8" operator="equal">
      <formula>0</formula>
    </cfRule>
  </conditionalFormatting>
  <conditionalFormatting sqref="P10">
    <cfRule type="cellIs" dxfId="39" priority="7" operator="equal">
      <formula>"20__. gada __. _________"</formula>
    </cfRule>
  </conditionalFormatting>
  <conditionalFormatting sqref="C122">
    <cfRule type="cellIs" dxfId="38" priority="2" operator="equal">
      <formula>0</formula>
    </cfRule>
  </conditionalFormatting>
  <conditionalFormatting sqref="D1">
    <cfRule type="cellIs" dxfId="37" priority="1" operator="equal">
      <formula>0</formula>
    </cfRule>
  </conditionalFormatting>
  <pageMargins left="0.7" right="0.7" top="0.75" bottom="0.75" header="0.3" footer="0.3"/>
  <pageSetup paperSize="9" scale="8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______________",A117)))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A117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_________________________________",A122)))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D459-E9BD-442B-9F27-470894C92136}">
  <sheetPr codeName="Sheet13">
    <pageSetUpPr fitToPage="1"/>
  </sheetPr>
  <dimension ref="A1:P48"/>
  <sheetViews>
    <sheetView view="pageBreakPreview" zoomScaleNormal="100" zoomScaleSheetLayoutView="100" workbookViewId="0">
      <selection activeCell="C26" sqref="C2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50">
        <f>'Kops a'!A21</f>
        <v>7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163" t="s">
        <v>68</v>
      </c>
      <c r="D2" s="163"/>
      <c r="E2" s="163"/>
      <c r="F2" s="163"/>
      <c r="G2" s="163"/>
      <c r="H2" s="163"/>
      <c r="I2" s="163"/>
      <c r="J2" s="27"/>
    </row>
    <row r="3" spans="1:16" x14ac:dyDescent="0.2">
      <c r="A3" s="28"/>
      <c r="B3" s="28"/>
      <c r="C3" s="154" t="s">
        <v>17</v>
      </c>
      <c r="D3" s="154"/>
      <c r="E3" s="154"/>
      <c r="F3" s="154"/>
      <c r="G3" s="154"/>
      <c r="H3" s="154"/>
      <c r="I3" s="154"/>
      <c r="J3" s="28"/>
    </row>
    <row r="4" spans="1:16" x14ac:dyDescent="0.2">
      <c r="A4" s="28"/>
      <c r="B4" s="28"/>
      <c r="C4" s="164" t="s">
        <v>52</v>
      </c>
      <c r="D4" s="164"/>
      <c r="E4" s="164"/>
      <c r="F4" s="164"/>
      <c r="G4" s="164"/>
      <c r="H4" s="164"/>
      <c r="I4" s="164"/>
      <c r="J4" s="28"/>
    </row>
    <row r="5" spans="1:16" x14ac:dyDescent="0.2">
      <c r="A5" s="21"/>
      <c r="B5" s="21"/>
      <c r="C5" s="25" t="s">
        <v>5</v>
      </c>
      <c r="D5" s="177" t="str">
        <f>'Kops a'!D6</f>
        <v>Daudzdzīvokļu dzīvojamā māja</v>
      </c>
      <c r="E5" s="177"/>
      <c r="F5" s="177"/>
      <c r="G5" s="177"/>
      <c r="H5" s="177"/>
      <c r="I5" s="177"/>
      <c r="J5" s="177"/>
      <c r="K5" s="177"/>
      <c r="L5" s="177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177" t="str">
        <f>'Kops a'!D7</f>
        <v>Daudzdzīvokļu dzīvojamās mājas jumta pārbūve</v>
      </c>
      <c r="E6" s="177"/>
      <c r="F6" s="177"/>
      <c r="G6" s="177"/>
      <c r="H6" s="177"/>
      <c r="I6" s="177"/>
      <c r="J6" s="177"/>
      <c r="K6" s="177"/>
      <c r="L6" s="177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177" t="str">
        <f>'Kops a'!D8</f>
        <v>Aisteres iela 7, Liepāja</v>
      </c>
      <c r="E7" s="177"/>
      <c r="F7" s="177"/>
      <c r="G7" s="177"/>
      <c r="H7" s="177"/>
      <c r="I7" s="177"/>
      <c r="J7" s="177"/>
      <c r="K7" s="177"/>
      <c r="L7" s="177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177" t="str">
        <f>'Kops a'!D9</f>
        <v>WS-41-17</v>
      </c>
      <c r="E8" s="177"/>
      <c r="F8" s="177"/>
      <c r="G8" s="177"/>
      <c r="H8" s="177"/>
      <c r="I8" s="177"/>
      <c r="J8" s="177"/>
      <c r="K8" s="177"/>
      <c r="L8" s="177"/>
      <c r="M8" s="15"/>
      <c r="N8" s="15"/>
      <c r="O8" s="15"/>
      <c r="P8" s="15"/>
    </row>
    <row r="9" spans="1:16" ht="11.25" customHeight="1" x14ac:dyDescent="0.2">
      <c r="A9" s="165" t="s">
        <v>65</v>
      </c>
      <c r="B9" s="165"/>
      <c r="C9" s="165"/>
      <c r="D9" s="165"/>
      <c r="E9" s="165"/>
      <c r="F9" s="165"/>
      <c r="G9" s="29"/>
      <c r="H9" s="29"/>
      <c r="I9" s="29"/>
      <c r="J9" s="169" t="s">
        <v>39</v>
      </c>
      <c r="K9" s="169"/>
      <c r="L9" s="169"/>
      <c r="M9" s="169"/>
      <c r="N9" s="176">
        <f>P33</f>
        <v>0</v>
      </c>
      <c r="O9" s="176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A39</f>
        <v xml:space="preserve">Tāme sastādīta 2020. gada 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40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ht="33.75" x14ac:dyDescent="0.2">
      <c r="A14" s="60"/>
      <c r="B14" s="61"/>
      <c r="C14" s="62" t="s">
        <v>202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6">
        <v>1</v>
      </c>
      <c r="B15" s="37" t="s">
        <v>70</v>
      </c>
      <c r="C15" s="45" t="s">
        <v>203</v>
      </c>
      <c r="D15" s="23" t="s">
        <v>143</v>
      </c>
      <c r="E15" s="66">
        <v>5.58</v>
      </c>
      <c r="F15" s="67"/>
      <c r="G15" s="64"/>
      <c r="H15" s="46">
        <f t="shared" ref="H15:H32" si="0">ROUND(F15*G15,2)</f>
        <v>0</v>
      </c>
      <c r="I15" s="64"/>
      <c r="J15" s="64"/>
      <c r="K15" s="47">
        <f t="shared" ref="K15:K32" si="1">SUM(H15:J15)</f>
        <v>0</v>
      </c>
      <c r="L15" s="48">
        <f t="shared" ref="L15:L32" si="2">ROUND(E15*F15,2)</f>
        <v>0</v>
      </c>
      <c r="M15" s="46">
        <f t="shared" ref="M15:M32" si="3">ROUND(H15*E15,2)</f>
        <v>0</v>
      </c>
      <c r="N15" s="46">
        <f t="shared" ref="N15:N32" si="4">ROUND(I15*E15,2)</f>
        <v>0</v>
      </c>
      <c r="O15" s="46">
        <f t="shared" ref="O15:O32" si="5">ROUND(J15*E15,2)</f>
        <v>0</v>
      </c>
      <c r="P15" s="47">
        <f t="shared" ref="P15:P32" si="6">SUM(M15:O15)</f>
        <v>0</v>
      </c>
    </row>
    <row r="16" spans="1:16" ht="22.5" x14ac:dyDescent="0.2">
      <c r="A16" s="36">
        <v>2</v>
      </c>
      <c r="B16" s="37" t="s">
        <v>70</v>
      </c>
      <c r="C16" s="45" t="s">
        <v>204</v>
      </c>
      <c r="D16" s="23" t="s">
        <v>143</v>
      </c>
      <c r="E16" s="66">
        <v>60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2.5" x14ac:dyDescent="0.2">
      <c r="A17" s="36">
        <v>3</v>
      </c>
      <c r="B17" s="37" t="s">
        <v>70</v>
      </c>
      <c r="C17" s="45" t="s">
        <v>205</v>
      </c>
      <c r="D17" s="23" t="s">
        <v>143</v>
      </c>
      <c r="E17" s="66">
        <v>18.32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2.5" x14ac:dyDescent="0.2">
      <c r="A18" s="36">
        <v>4</v>
      </c>
      <c r="B18" s="37" t="s">
        <v>70</v>
      </c>
      <c r="C18" s="45" t="s">
        <v>206</v>
      </c>
      <c r="D18" s="23" t="s">
        <v>143</v>
      </c>
      <c r="E18" s="66">
        <v>4.8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2.5" x14ac:dyDescent="0.2">
      <c r="A19" s="36">
        <v>5</v>
      </c>
      <c r="B19" s="37" t="s">
        <v>70</v>
      </c>
      <c r="C19" s="45" t="s">
        <v>150</v>
      </c>
      <c r="D19" s="23" t="s">
        <v>75</v>
      </c>
      <c r="E19" s="66">
        <v>13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2.5" x14ac:dyDescent="0.2">
      <c r="A20" s="36">
        <v>6</v>
      </c>
      <c r="B20" s="37" t="s">
        <v>70</v>
      </c>
      <c r="C20" s="45" t="s">
        <v>207</v>
      </c>
      <c r="D20" s="23" t="s">
        <v>75</v>
      </c>
      <c r="E20" s="66">
        <v>2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33.75" x14ac:dyDescent="0.2">
      <c r="A21" s="36">
        <v>7</v>
      </c>
      <c r="B21" s="37" t="s">
        <v>70</v>
      </c>
      <c r="C21" s="45" t="s">
        <v>208</v>
      </c>
      <c r="D21" s="23" t="s">
        <v>93</v>
      </c>
      <c r="E21" s="66">
        <v>2.8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22.5" x14ac:dyDescent="0.2">
      <c r="A22" s="36">
        <v>8</v>
      </c>
      <c r="B22" s="37" t="s">
        <v>70</v>
      </c>
      <c r="C22" s="45" t="s">
        <v>209</v>
      </c>
      <c r="D22" s="23" t="s">
        <v>93</v>
      </c>
      <c r="E22" s="66">
        <v>28.8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2.5" x14ac:dyDescent="0.2">
      <c r="A23" s="36">
        <v>9</v>
      </c>
      <c r="B23" s="37" t="s">
        <v>70</v>
      </c>
      <c r="C23" s="45" t="s">
        <v>210</v>
      </c>
      <c r="D23" s="23" t="s">
        <v>143</v>
      </c>
      <c r="E23" s="66">
        <v>10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34.5" thickBot="1" x14ac:dyDescent="0.25">
      <c r="A24" s="36">
        <v>10</v>
      </c>
      <c r="B24" s="37" t="s">
        <v>70</v>
      </c>
      <c r="C24" s="45" t="s">
        <v>211</v>
      </c>
      <c r="D24" s="23" t="s">
        <v>93</v>
      </c>
      <c r="E24" s="66">
        <v>0.88200000000000001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2.5" x14ac:dyDescent="0.2">
      <c r="A25" s="36">
        <v>11</v>
      </c>
      <c r="B25" s="37" t="s">
        <v>70</v>
      </c>
      <c r="C25" s="45" t="s">
        <v>323</v>
      </c>
      <c r="D25" s="23" t="s">
        <v>72</v>
      </c>
      <c r="E25" s="66">
        <v>24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2.5" x14ac:dyDescent="0.2">
      <c r="A26" s="36" t="s">
        <v>73</v>
      </c>
      <c r="B26" s="37"/>
      <c r="C26" s="45" t="s">
        <v>156</v>
      </c>
      <c r="D26" s="23" t="s">
        <v>79</v>
      </c>
      <c r="E26" s="66">
        <v>6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2.5" x14ac:dyDescent="0.2">
      <c r="A27" s="36" t="s">
        <v>73</v>
      </c>
      <c r="B27" s="37"/>
      <c r="C27" s="45" t="s">
        <v>212</v>
      </c>
      <c r="D27" s="23" t="s">
        <v>93</v>
      </c>
      <c r="E27" s="66">
        <v>0.4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2.5" x14ac:dyDescent="0.2">
      <c r="A28" s="36" t="s">
        <v>73</v>
      </c>
      <c r="B28" s="37"/>
      <c r="C28" s="45" t="s">
        <v>158</v>
      </c>
      <c r="D28" s="23" t="s">
        <v>75</v>
      </c>
      <c r="E28" s="66">
        <v>40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">
      <c r="A29" s="36" t="s">
        <v>73</v>
      </c>
      <c r="B29" s="37"/>
      <c r="C29" s="45" t="s">
        <v>213</v>
      </c>
      <c r="D29" s="23" t="s">
        <v>75</v>
      </c>
      <c r="E29" s="66">
        <v>80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2.5" x14ac:dyDescent="0.2">
      <c r="A30" s="36" t="s">
        <v>73</v>
      </c>
      <c r="B30" s="37"/>
      <c r="C30" s="45" t="s">
        <v>161</v>
      </c>
      <c r="D30" s="23" t="s">
        <v>79</v>
      </c>
      <c r="E30" s="66">
        <v>10.8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2.5" x14ac:dyDescent="0.2">
      <c r="A31" s="36" t="s">
        <v>73</v>
      </c>
      <c r="B31" s="37"/>
      <c r="C31" s="45" t="s">
        <v>163</v>
      </c>
      <c r="D31" s="23" t="s">
        <v>75</v>
      </c>
      <c r="E31" s="66">
        <v>40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" thickBot="1" x14ac:dyDescent="0.25">
      <c r="A32" s="36" t="s">
        <v>73</v>
      </c>
      <c r="B32" s="37"/>
      <c r="C32" s="45" t="s">
        <v>214</v>
      </c>
      <c r="D32" s="23" t="s">
        <v>79</v>
      </c>
      <c r="E32" s="66">
        <v>20.399999999999999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2" thickBot="1" x14ac:dyDescent="0.25">
      <c r="A33" s="160" t="s">
        <v>95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2"/>
      <c r="L33" s="68">
        <f>SUM(L14:L32)</f>
        <v>0</v>
      </c>
      <c r="M33" s="69">
        <f>SUM(M14:M32)</f>
        <v>0</v>
      </c>
      <c r="N33" s="69">
        <f>SUM(N14:N32)</f>
        <v>0</v>
      </c>
      <c r="O33" s="69">
        <f>SUM(O14:O32)</f>
        <v>0</v>
      </c>
      <c r="P33" s="70">
        <f>SUM(P14:P32)</f>
        <v>0</v>
      </c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" t="s">
        <v>14</v>
      </c>
      <c r="B36" s="15"/>
      <c r="C36" s="159">
        <f>'Kops a'!C32:H32</f>
        <v>0</v>
      </c>
      <c r="D36" s="159"/>
      <c r="E36" s="159"/>
      <c r="F36" s="159"/>
      <c r="G36" s="159"/>
      <c r="H36" s="159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11" t="s">
        <v>15</v>
      </c>
      <c r="D37" s="111"/>
      <c r="E37" s="111"/>
      <c r="F37" s="111"/>
      <c r="G37" s="111"/>
      <c r="H37" s="111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83" t="str">
        <f>'Kops a'!A35</f>
        <v xml:space="preserve">Tāme sastādīta 2020. gada </v>
      </c>
      <c r="B39" s="84"/>
      <c r="C39" s="84"/>
      <c r="D39" s="8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" t="s">
        <v>37</v>
      </c>
      <c r="B41" s="15"/>
      <c r="C41" s="159">
        <f>'Kops a'!C37:H37</f>
        <v>0</v>
      </c>
      <c r="D41" s="159"/>
      <c r="E41" s="159"/>
      <c r="F41" s="159"/>
      <c r="G41" s="159"/>
      <c r="H41" s="159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5"/>
      <c r="B42" s="15"/>
      <c r="C42" s="111" t="s">
        <v>15</v>
      </c>
      <c r="D42" s="111"/>
      <c r="E42" s="111"/>
      <c r="F42" s="111"/>
      <c r="G42" s="111"/>
      <c r="H42" s="111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83" t="s">
        <v>54</v>
      </c>
      <c r="B44" s="84"/>
      <c r="C44" s="88">
        <f>'Kops a'!C40</f>
        <v>0</v>
      </c>
      <c r="D44" s="49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3.5" x14ac:dyDescent="0.2">
      <c r="B46" s="91" t="s">
        <v>57</v>
      </c>
    </row>
    <row r="47" spans="1:16" ht="12" x14ac:dyDescent="0.2">
      <c r="B47" s="92" t="s">
        <v>58</v>
      </c>
    </row>
    <row r="48" spans="1:16" ht="12" x14ac:dyDescent="0.2">
      <c r="B48" s="92" t="s">
        <v>59</v>
      </c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2:H42"/>
    <mergeCell ref="C4:I4"/>
    <mergeCell ref="F12:K12"/>
    <mergeCell ref="A9:F9"/>
    <mergeCell ref="J9:M9"/>
    <mergeCell ref="D8:L8"/>
    <mergeCell ref="A33:K33"/>
    <mergeCell ref="C36:H36"/>
    <mergeCell ref="C37:H37"/>
    <mergeCell ref="C41:H41"/>
  </mergeCells>
  <conditionalFormatting sqref="A15:G32 I15:J32">
    <cfRule type="cellIs" dxfId="34" priority="26" operator="equal">
      <formula>0</formula>
    </cfRule>
  </conditionalFormatting>
  <conditionalFormatting sqref="N9:O9 H14:H32 K14:P32">
    <cfRule type="cellIs" dxfId="33" priority="25" operator="equal">
      <formula>0</formula>
    </cfRule>
  </conditionalFormatting>
  <conditionalFormatting sqref="A9:F9">
    <cfRule type="containsText" dxfId="32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1" priority="22" operator="equal">
      <formula>0</formula>
    </cfRule>
  </conditionalFormatting>
  <conditionalFormatting sqref="O10">
    <cfRule type="cellIs" dxfId="30" priority="21" operator="equal">
      <formula>"20__. gada __. _________"</formula>
    </cfRule>
  </conditionalFormatting>
  <conditionalFormatting sqref="A33:K33">
    <cfRule type="containsText" dxfId="29" priority="20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L33:P33">
    <cfRule type="cellIs" dxfId="28" priority="15" operator="equal">
      <formula>0</formula>
    </cfRule>
  </conditionalFormatting>
  <conditionalFormatting sqref="C4:I4">
    <cfRule type="cellIs" dxfId="27" priority="14" operator="equal">
      <formula>0</formula>
    </cfRule>
  </conditionalFormatting>
  <conditionalFormatting sqref="D5:L8">
    <cfRule type="cellIs" dxfId="26" priority="11" operator="equal">
      <formula>0</formula>
    </cfRule>
  </conditionalFormatting>
  <conditionalFormatting sqref="A14:B14 D14:G14">
    <cfRule type="cellIs" dxfId="25" priority="10" operator="equal">
      <formula>0</formula>
    </cfRule>
  </conditionalFormatting>
  <conditionalFormatting sqref="C14">
    <cfRule type="cellIs" dxfId="24" priority="9" operator="equal">
      <formula>0</formula>
    </cfRule>
  </conditionalFormatting>
  <conditionalFormatting sqref="I14:J14">
    <cfRule type="cellIs" dxfId="23" priority="8" operator="equal">
      <formula>0</formula>
    </cfRule>
  </conditionalFormatting>
  <conditionalFormatting sqref="P10">
    <cfRule type="cellIs" dxfId="22" priority="7" operator="equal">
      <formula>"20__. gada __. _________"</formula>
    </cfRule>
  </conditionalFormatting>
  <conditionalFormatting sqref="C41:H41">
    <cfRule type="cellIs" dxfId="21" priority="4" operator="equal">
      <formula>0</formula>
    </cfRule>
  </conditionalFormatting>
  <conditionalFormatting sqref="C36:H36">
    <cfRule type="cellIs" dxfId="20" priority="3" operator="equal">
      <formula>0</formula>
    </cfRule>
  </conditionalFormatting>
  <conditionalFormatting sqref="C41:H41 C44 C36:H36">
    <cfRule type="cellIs" dxfId="19" priority="2" operator="equal">
      <formula>0</formula>
    </cfRule>
  </conditionalFormatting>
  <conditionalFormatting sqref="D1">
    <cfRule type="cellIs" dxfId="18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7EA908-55EC-4C43-BFD3-676EB2F59EFD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5" operator="containsText" id="{7D30F4F9-54F3-4EAD-9065-3BE0F6D67384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C885-C984-4F8C-8D93-7649936C5DE1}">
  <sheetPr codeName="Sheet14">
    <pageSetUpPr fitToPage="1"/>
  </sheetPr>
  <dimension ref="A1:P85"/>
  <sheetViews>
    <sheetView tabSelected="1" view="pageBreakPreview" zoomScaleNormal="100" zoomScaleSheetLayoutView="100" workbookViewId="0">
      <selection activeCell="D6" sqref="D6:L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1"/>
      <c r="B1" s="21"/>
      <c r="C1" s="25" t="s">
        <v>38</v>
      </c>
      <c r="D1" s="50">
        <f>'Kops a'!A22</f>
        <v>8</v>
      </c>
      <c r="E1" s="21"/>
      <c r="F1" s="21"/>
      <c r="G1" s="21"/>
      <c r="H1" s="21"/>
      <c r="I1" s="21"/>
      <c r="J1" s="21"/>
      <c r="N1" s="24"/>
      <c r="O1" s="25"/>
      <c r="P1" s="26"/>
    </row>
    <row r="2" spans="1:16" x14ac:dyDescent="0.2">
      <c r="A2" s="27"/>
      <c r="B2" s="27"/>
      <c r="C2" s="163" t="s">
        <v>69</v>
      </c>
      <c r="D2" s="163"/>
      <c r="E2" s="163"/>
      <c r="F2" s="163"/>
      <c r="G2" s="163"/>
      <c r="H2" s="163"/>
      <c r="I2" s="163"/>
      <c r="J2" s="27"/>
    </row>
    <row r="3" spans="1:16" x14ac:dyDescent="0.2">
      <c r="A3" s="28"/>
      <c r="B3" s="28"/>
      <c r="C3" s="154" t="s">
        <v>17</v>
      </c>
      <c r="D3" s="154"/>
      <c r="E3" s="154"/>
      <c r="F3" s="154"/>
      <c r="G3" s="154"/>
      <c r="H3" s="154"/>
      <c r="I3" s="154"/>
      <c r="J3" s="28"/>
    </row>
    <row r="4" spans="1:16" x14ac:dyDescent="0.2">
      <c r="A4" s="28"/>
      <c r="B4" s="28"/>
      <c r="C4" s="164" t="s">
        <v>52</v>
      </c>
      <c r="D4" s="164"/>
      <c r="E4" s="164"/>
      <c r="F4" s="164"/>
      <c r="G4" s="164"/>
      <c r="H4" s="164"/>
      <c r="I4" s="164"/>
      <c r="J4" s="28"/>
    </row>
    <row r="5" spans="1:16" x14ac:dyDescent="0.2">
      <c r="A5" s="21"/>
      <c r="B5" s="21"/>
      <c r="C5" s="25" t="s">
        <v>5</v>
      </c>
      <c r="D5" s="177" t="str">
        <f>'Kops a'!D6</f>
        <v>Daudzdzīvokļu dzīvojamā māja</v>
      </c>
      <c r="E5" s="177"/>
      <c r="F5" s="177"/>
      <c r="G5" s="177"/>
      <c r="H5" s="177"/>
      <c r="I5" s="177"/>
      <c r="J5" s="177"/>
      <c r="K5" s="177"/>
      <c r="L5" s="177"/>
      <c r="M5" s="15"/>
      <c r="N5" s="15"/>
      <c r="O5" s="15"/>
      <c r="P5" s="15"/>
    </row>
    <row r="6" spans="1:16" x14ac:dyDescent="0.2">
      <c r="A6" s="21"/>
      <c r="B6" s="21"/>
      <c r="C6" s="25" t="s">
        <v>6</v>
      </c>
      <c r="D6" s="177" t="str">
        <f>'Kops a'!D7</f>
        <v>Daudzdzīvokļu dzīvojamās mājas jumta pārbūve</v>
      </c>
      <c r="E6" s="177"/>
      <c r="F6" s="177"/>
      <c r="G6" s="177"/>
      <c r="H6" s="177"/>
      <c r="I6" s="177"/>
      <c r="J6" s="177"/>
      <c r="K6" s="177"/>
      <c r="L6" s="177"/>
      <c r="M6" s="15"/>
      <c r="N6" s="15"/>
      <c r="O6" s="15"/>
      <c r="P6" s="15"/>
    </row>
    <row r="7" spans="1:16" x14ac:dyDescent="0.2">
      <c r="A7" s="21"/>
      <c r="B7" s="21"/>
      <c r="C7" s="25" t="s">
        <v>7</v>
      </c>
      <c r="D7" s="177" t="str">
        <f>'Kops a'!D8</f>
        <v>Aisteres iela 7, Liepāja</v>
      </c>
      <c r="E7" s="177"/>
      <c r="F7" s="177"/>
      <c r="G7" s="177"/>
      <c r="H7" s="177"/>
      <c r="I7" s="177"/>
      <c r="J7" s="177"/>
      <c r="K7" s="177"/>
      <c r="L7" s="177"/>
      <c r="M7" s="15"/>
      <c r="N7" s="15"/>
      <c r="O7" s="15"/>
      <c r="P7" s="15"/>
    </row>
    <row r="8" spans="1:16" x14ac:dyDescent="0.2">
      <c r="A8" s="21"/>
      <c r="B8" s="21"/>
      <c r="C8" s="4" t="s">
        <v>20</v>
      </c>
      <c r="D8" s="177" t="str">
        <f>'Kops a'!D9</f>
        <v>WS-41-17</v>
      </c>
      <c r="E8" s="177"/>
      <c r="F8" s="177"/>
      <c r="G8" s="177"/>
      <c r="H8" s="177"/>
      <c r="I8" s="177"/>
      <c r="J8" s="177"/>
      <c r="K8" s="177"/>
      <c r="L8" s="177"/>
      <c r="M8" s="15"/>
      <c r="N8" s="15"/>
      <c r="O8" s="15"/>
      <c r="P8" s="15"/>
    </row>
    <row r="9" spans="1:16" ht="11.25" customHeight="1" x14ac:dyDescent="0.2">
      <c r="A9" s="165" t="s">
        <v>65</v>
      </c>
      <c r="B9" s="165"/>
      <c r="C9" s="165"/>
      <c r="D9" s="165"/>
      <c r="E9" s="165"/>
      <c r="F9" s="165"/>
      <c r="G9" s="29"/>
      <c r="H9" s="29"/>
      <c r="I9" s="29"/>
      <c r="J9" s="169" t="s">
        <v>39</v>
      </c>
      <c r="K9" s="169"/>
      <c r="L9" s="169"/>
      <c r="M9" s="169"/>
      <c r="N9" s="176">
        <f>P70</f>
        <v>0</v>
      </c>
      <c r="O9" s="176"/>
      <c r="P9" s="29"/>
    </row>
    <row r="10" spans="1:16" x14ac:dyDescent="0.2">
      <c r="A10" s="30"/>
      <c r="B10" s="31"/>
      <c r="C10" s="4"/>
      <c r="D10" s="21"/>
      <c r="E10" s="21"/>
      <c r="F10" s="21"/>
      <c r="G10" s="21"/>
      <c r="H10" s="21"/>
      <c r="I10" s="21"/>
      <c r="J10" s="21"/>
      <c r="K10" s="21"/>
      <c r="L10" s="27"/>
      <c r="M10" s="27"/>
      <c r="O10" s="86"/>
      <c r="P10" s="85" t="str">
        <f>A76</f>
        <v xml:space="preserve">Tāme sastādīta 2020. gada </v>
      </c>
    </row>
    <row r="11" spans="1:16" ht="12" thickBot="1" x14ac:dyDescent="0.25">
      <c r="A11" s="30"/>
      <c r="B11" s="31"/>
      <c r="C11" s="4"/>
      <c r="D11" s="21"/>
      <c r="E11" s="21"/>
      <c r="F11" s="21"/>
      <c r="G11" s="21"/>
      <c r="H11" s="21"/>
      <c r="I11" s="21"/>
      <c r="J11" s="21"/>
      <c r="K11" s="21"/>
      <c r="L11" s="32"/>
      <c r="M11" s="32"/>
      <c r="N11" s="33"/>
      <c r="O11" s="24"/>
      <c r="P11" s="21"/>
    </row>
    <row r="12" spans="1:16" x14ac:dyDescent="0.2">
      <c r="A12" s="140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84.4" customHeight="1" thickBot="1" x14ac:dyDescent="0.25">
      <c r="A13" s="170"/>
      <c r="B13" s="172"/>
      <c r="C13" s="173"/>
      <c r="D13" s="175"/>
      <c r="E13" s="158"/>
      <c r="F13" s="34" t="s">
        <v>46</v>
      </c>
      <c r="G13" s="35" t="s">
        <v>47</v>
      </c>
      <c r="H13" s="35" t="s">
        <v>48</v>
      </c>
      <c r="I13" s="35" t="s">
        <v>49</v>
      </c>
      <c r="J13" s="35" t="s">
        <v>50</v>
      </c>
      <c r="K13" s="59" t="s">
        <v>51</v>
      </c>
      <c r="L13" s="34" t="s">
        <v>46</v>
      </c>
      <c r="M13" s="35" t="s">
        <v>48</v>
      </c>
      <c r="N13" s="35" t="s">
        <v>49</v>
      </c>
      <c r="O13" s="35" t="s">
        <v>50</v>
      </c>
      <c r="P13" s="59" t="s">
        <v>51</v>
      </c>
    </row>
    <row r="14" spans="1:16" x14ac:dyDescent="0.2">
      <c r="A14" s="60"/>
      <c r="B14" s="61"/>
      <c r="C14" s="110" t="s">
        <v>174</v>
      </c>
      <c r="D14" s="63"/>
      <c r="E14" s="66"/>
      <c r="F14" s="67"/>
      <c r="G14" s="64"/>
      <c r="H14" s="64">
        <f>ROUND(F14*G14,2)</f>
        <v>0</v>
      </c>
      <c r="I14" s="64"/>
      <c r="J14" s="64"/>
      <c r="K14" s="65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6">
        <v>1</v>
      </c>
      <c r="B15" s="37" t="s">
        <v>70</v>
      </c>
      <c r="C15" s="45" t="s">
        <v>289</v>
      </c>
      <c r="D15" s="23" t="s">
        <v>93</v>
      </c>
      <c r="E15" s="66">
        <v>0.14099999999999999</v>
      </c>
      <c r="F15" s="67"/>
      <c r="G15" s="64"/>
      <c r="H15" s="46">
        <f t="shared" ref="H15:H69" si="0">ROUND(F15*G15,2)</f>
        <v>0</v>
      </c>
      <c r="I15" s="64"/>
      <c r="J15" s="64"/>
      <c r="K15" s="47">
        <f t="shared" ref="K15:K69" si="1">SUM(H15:J15)</f>
        <v>0</v>
      </c>
      <c r="L15" s="48">
        <f t="shared" ref="L15:L69" si="2">ROUND(E15*F15,2)</f>
        <v>0</v>
      </c>
      <c r="M15" s="46">
        <f t="shared" ref="M15:M69" si="3">ROUND(H15*E15,2)</f>
        <v>0</v>
      </c>
      <c r="N15" s="46">
        <f t="shared" ref="N15:N69" si="4">ROUND(I15*E15,2)</f>
        <v>0</v>
      </c>
      <c r="O15" s="46">
        <f t="shared" ref="O15:O69" si="5">ROUND(J15*E15,2)</f>
        <v>0</v>
      </c>
      <c r="P15" s="47">
        <f t="shared" ref="P15:P69" si="6">SUM(M15:O15)</f>
        <v>0</v>
      </c>
    </row>
    <row r="16" spans="1:16" x14ac:dyDescent="0.2">
      <c r="A16" s="36">
        <v>2</v>
      </c>
      <c r="B16" s="37" t="s">
        <v>70</v>
      </c>
      <c r="C16" s="45" t="s">
        <v>290</v>
      </c>
      <c r="D16" s="23" t="s">
        <v>93</v>
      </c>
      <c r="E16" s="66">
        <v>0.81</v>
      </c>
      <c r="F16" s="67"/>
      <c r="G16" s="64"/>
      <c r="H16" s="46">
        <f t="shared" si="0"/>
        <v>0</v>
      </c>
      <c r="I16" s="64"/>
      <c r="J16" s="64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6">
        <v>3</v>
      </c>
      <c r="B17" s="37" t="s">
        <v>70</v>
      </c>
      <c r="C17" s="45" t="s">
        <v>291</v>
      </c>
      <c r="D17" s="23" t="s">
        <v>93</v>
      </c>
      <c r="E17" s="66">
        <v>6.6000000000000003E-2</v>
      </c>
      <c r="F17" s="67"/>
      <c r="G17" s="64"/>
      <c r="H17" s="46">
        <f t="shared" si="0"/>
        <v>0</v>
      </c>
      <c r="I17" s="64"/>
      <c r="J17" s="64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6">
        <v>4</v>
      </c>
      <c r="B18" s="37" t="s">
        <v>70</v>
      </c>
      <c r="C18" s="45" t="s">
        <v>292</v>
      </c>
      <c r="D18" s="23" t="s">
        <v>93</v>
      </c>
      <c r="E18" s="66">
        <v>3.5339999999999998</v>
      </c>
      <c r="F18" s="67"/>
      <c r="G18" s="64"/>
      <c r="H18" s="46">
        <f t="shared" si="0"/>
        <v>0</v>
      </c>
      <c r="I18" s="64"/>
      <c r="J18" s="64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6">
        <v>5</v>
      </c>
      <c r="B19" s="37" t="s">
        <v>70</v>
      </c>
      <c r="C19" s="45" t="s">
        <v>293</v>
      </c>
      <c r="D19" s="23" t="s">
        <v>93</v>
      </c>
      <c r="E19" s="66">
        <v>0.214</v>
      </c>
      <c r="F19" s="67"/>
      <c r="G19" s="64"/>
      <c r="H19" s="46">
        <f t="shared" si="0"/>
        <v>0</v>
      </c>
      <c r="I19" s="64"/>
      <c r="J19" s="64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6">
        <v>6</v>
      </c>
      <c r="B20" s="37" t="s">
        <v>70</v>
      </c>
      <c r="C20" s="45" t="s">
        <v>294</v>
      </c>
      <c r="D20" s="23" t="s">
        <v>93</v>
      </c>
      <c r="E20" s="66">
        <v>1.1519999999999999</v>
      </c>
      <c r="F20" s="67"/>
      <c r="G20" s="64"/>
      <c r="H20" s="46">
        <f t="shared" si="0"/>
        <v>0</v>
      </c>
      <c r="I20" s="64"/>
      <c r="J20" s="64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6">
        <v>7</v>
      </c>
      <c r="B21" s="37" t="s">
        <v>70</v>
      </c>
      <c r="C21" s="45" t="s">
        <v>295</v>
      </c>
      <c r="D21" s="23" t="s">
        <v>93</v>
      </c>
      <c r="E21" s="66">
        <v>0.60399999999999998</v>
      </c>
      <c r="F21" s="67"/>
      <c r="G21" s="64"/>
      <c r="H21" s="46">
        <f t="shared" si="0"/>
        <v>0</v>
      </c>
      <c r="I21" s="64"/>
      <c r="J21" s="64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6">
        <v>8</v>
      </c>
      <c r="B22" s="37" t="s">
        <v>70</v>
      </c>
      <c r="C22" s="45" t="s">
        <v>296</v>
      </c>
      <c r="D22" s="23" t="s">
        <v>93</v>
      </c>
      <c r="E22" s="66">
        <v>0.217</v>
      </c>
      <c r="F22" s="67"/>
      <c r="G22" s="64"/>
      <c r="H22" s="46">
        <f t="shared" si="0"/>
        <v>0</v>
      </c>
      <c r="I22" s="64"/>
      <c r="J22" s="64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6">
        <v>9</v>
      </c>
      <c r="B23" s="37" t="s">
        <v>70</v>
      </c>
      <c r="C23" s="45" t="s">
        <v>297</v>
      </c>
      <c r="D23" s="23" t="s">
        <v>93</v>
      </c>
      <c r="E23" s="66">
        <v>3.0335999999999998E-2</v>
      </c>
      <c r="F23" s="67"/>
      <c r="G23" s="64"/>
      <c r="H23" s="46">
        <f t="shared" si="0"/>
        <v>0</v>
      </c>
      <c r="I23" s="64"/>
      <c r="J23" s="64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6">
        <v>10</v>
      </c>
      <c r="B24" s="37" t="s">
        <v>70</v>
      </c>
      <c r="C24" s="45" t="s">
        <v>298</v>
      </c>
      <c r="D24" s="23" t="s">
        <v>93</v>
      </c>
      <c r="E24" s="66">
        <v>2.9568000000000001E-2</v>
      </c>
      <c r="F24" s="67"/>
      <c r="G24" s="64"/>
      <c r="H24" s="46">
        <f t="shared" si="0"/>
        <v>0</v>
      </c>
      <c r="I24" s="64"/>
      <c r="J24" s="64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6">
        <v>11</v>
      </c>
      <c r="B25" s="37" t="s">
        <v>70</v>
      </c>
      <c r="C25" s="45" t="s">
        <v>288</v>
      </c>
      <c r="D25" s="23" t="s">
        <v>93</v>
      </c>
      <c r="E25" s="66">
        <v>4.6369999999999996</v>
      </c>
      <c r="F25" s="67"/>
      <c r="G25" s="64"/>
      <c r="H25" s="46">
        <f t="shared" si="0"/>
        <v>0</v>
      </c>
      <c r="I25" s="64"/>
      <c r="J25" s="64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2.5" x14ac:dyDescent="0.2">
      <c r="A26" s="36">
        <v>12</v>
      </c>
      <c r="B26" s="37" t="s">
        <v>70</v>
      </c>
      <c r="C26" s="45" t="s">
        <v>175</v>
      </c>
      <c r="D26" s="23" t="s">
        <v>98</v>
      </c>
      <c r="E26" s="66">
        <v>1</v>
      </c>
      <c r="F26" s="67"/>
      <c r="G26" s="64"/>
      <c r="H26" s="46">
        <f t="shared" si="0"/>
        <v>0</v>
      </c>
      <c r="I26" s="64"/>
      <c r="J26" s="64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2.5" x14ac:dyDescent="0.2">
      <c r="A27" s="36">
        <v>13</v>
      </c>
      <c r="B27" s="37" t="s">
        <v>70</v>
      </c>
      <c r="C27" s="45" t="s">
        <v>176</v>
      </c>
      <c r="D27" s="23" t="s">
        <v>79</v>
      </c>
      <c r="E27" s="66">
        <v>422.40000000000003</v>
      </c>
      <c r="F27" s="67"/>
      <c r="G27" s="64"/>
      <c r="H27" s="46">
        <f t="shared" si="0"/>
        <v>0</v>
      </c>
      <c r="I27" s="64"/>
      <c r="J27" s="64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">
      <c r="A28" s="36" t="s">
        <v>73</v>
      </c>
      <c r="B28" s="37"/>
      <c r="C28" s="45" t="s">
        <v>177</v>
      </c>
      <c r="D28" s="23" t="s">
        <v>79</v>
      </c>
      <c r="E28" s="66">
        <v>464.6400000000001</v>
      </c>
      <c r="F28" s="67"/>
      <c r="G28" s="64"/>
      <c r="H28" s="46">
        <f t="shared" si="0"/>
        <v>0</v>
      </c>
      <c r="I28" s="64"/>
      <c r="J28" s="64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33.75" x14ac:dyDescent="0.2">
      <c r="A29" s="36">
        <v>14</v>
      </c>
      <c r="B29" s="37" t="s">
        <v>70</v>
      </c>
      <c r="C29" s="45" t="s">
        <v>178</v>
      </c>
      <c r="D29" s="23" t="s">
        <v>79</v>
      </c>
      <c r="E29" s="66">
        <v>422.40000000000003</v>
      </c>
      <c r="F29" s="67"/>
      <c r="G29" s="64"/>
      <c r="H29" s="46">
        <f t="shared" si="0"/>
        <v>0</v>
      </c>
      <c r="I29" s="64"/>
      <c r="J29" s="64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6" t="s">
        <v>73</v>
      </c>
      <c r="B30" s="37"/>
      <c r="C30" s="45" t="s">
        <v>179</v>
      </c>
      <c r="D30" s="23" t="s">
        <v>79</v>
      </c>
      <c r="E30" s="66">
        <v>464.6400000000001</v>
      </c>
      <c r="F30" s="67"/>
      <c r="G30" s="64"/>
      <c r="H30" s="46">
        <f t="shared" si="0"/>
        <v>0</v>
      </c>
      <c r="I30" s="64"/>
      <c r="J30" s="64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6" t="s">
        <v>73</v>
      </c>
      <c r="B31" s="37"/>
      <c r="C31" s="45" t="s">
        <v>180</v>
      </c>
      <c r="D31" s="23" t="s">
        <v>89</v>
      </c>
      <c r="E31" s="66">
        <v>2534.4</v>
      </c>
      <c r="F31" s="67"/>
      <c r="G31" s="64"/>
      <c r="H31" s="46">
        <f t="shared" si="0"/>
        <v>0</v>
      </c>
      <c r="I31" s="64"/>
      <c r="J31" s="64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6" t="s">
        <v>73</v>
      </c>
      <c r="B32" s="37"/>
      <c r="C32" s="45" t="s">
        <v>181</v>
      </c>
      <c r="D32" s="23" t="s">
        <v>72</v>
      </c>
      <c r="E32" s="66">
        <v>422.40000000000003</v>
      </c>
      <c r="F32" s="67"/>
      <c r="G32" s="64"/>
      <c r="H32" s="46">
        <f t="shared" si="0"/>
        <v>0</v>
      </c>
      <c r="I32" s="64"/>
      <c r="J32" s="64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33.75" x14ac:dyDescent="0.2">
      <c r="A33" s="36">
        <v>15</v>
      </c>
      <c r="B33" s="37" t="s">
        <v>70</v>
      </c>
      <c r="C33" s="45" t="s">
        <v>215</v>
      </c>
      <c r="D33" s="23" t="s">
        <v>72</v>
      </c>
      <c r="E33" s="66">
        <v>51.2</v>
      </c>
      <c r="F33" s="67"/>
      <c r="G33" s="64"/>
      <c r="H33" s="46">
        <f t="shared" si="0"/>
        <v>0</v>
      </c>
      <c r="I33" s="64"/>
      <c r="J33" s="64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33.75" x14ac:dyDescent="0.2">
      <c r="A34" s="36">
        <v>16</v>
      </c>
      <c r="B34" s="37" t="s">
        <v>70</v>
      </c>
      <c r="C34" s="45" t="s">
        <v>216</v>
      </c>
      <c r="D34" s="23" t="s">
        <v>72</v>
      </c>
      <c r="E34" s="66">
        <v>136</v>
      </c>
      <c r="F34" s="67"/>
      <c r="G34" s="64"/>
      <c r="H34" s="46">
        <f t="shared" si="0"/>
        <v>0</v>
      </c>
      <c r="I34" s="64"/>
      <c r="J34" s="64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">
      <c r="A35" s="36">
        <v>17</v>
      </c>
      <c r="B35" s="37" t="s">
        <v>70</v>
      </c>
      <c r="C35" s="45" t="s">
        <v>184</v>
      </c>
      <c r="D35" s="23" t="s">
        <v>89</v>
      </c>
      <c r="E35" s="66">
        <v>8</v>
      </c>
      <c r="F35" s="67"/>
      <c r="G35" s="64"/>
      <c r="H35" s="46">
        <f t="shared" si="0"/>
        <v>0</v>
      </c>
      <c r="I35" s="64"/>
      <c r="J35" s="64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2.5" x14ac:dyDescent="0.2">
      <c r="A36" s="36">
        <v>18</v>
      </c>
      <c r="B36" s="37" t="s">
        <v>70</v>
      </c>
      <c r="C36" s="45" t="s">
        <v>299</v>
      </c>
      <c r="D36" s="23" t="s">
        <v>72</v>
      </c>
      <c r="E36" s="66">
        <v>12</v>
      </c>
      <c r="F36" s="67"/>
      <c r="G36" s="64"/>
      <c r="H36" s="46">
        <f t="shared" si="0"/>
        <v>0</v>
      </c>
      <c r="I36" s="64"/>
      <c r="J36" s="64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2.5" x14ac:dyDescent="0.2">
      <c r="A37" s="36">
        <v>19</v>
      </c>
      <c r="B37" s="37" t="s">
        <v>70</v>
      </c>
      <c r="C37" s="45" t="s">
        <v>300</v>
      </c>
      <c r="D37" s="23" t="s">
        <v>72</v>
      </c>
      <c r="E37" s="66">
        <v>12</v>
      </c>
      <c r="F37" s="67"/>
      <c r="G37" s="64"/>
      <c r="H37" s="46">
        <f t="shared" si="0"/>
        <v>0</v>
      </c>
      <c r="I37" s="64"/>
      <c r="J37" s="64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2.5" x14ac:dyDescent="0.2">
      <c r="A38" s="36">
        <v>20</v>
      </c>
      <c r="B38" s="37" t="s">
        <v>70</v>
      </c>
      <c r="C38" s="45" t="s">
        <v>261</v>
      </c>
      <c r="D38" s="23" t="s">
        <v>72</v>
      </c>
      <c r="E38" s="66">
        <v>12</v>
      </c>
      <c r="F38" s="67"/>
      <c r="G38" s="64"/>
      <c r="H38" s="46">
        <f t="shared" si="0"/>
        <v>0</v>
      </c>
      <c r="I38" s="64"/>
      <c r="J38" s="64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2.5" x14ac:dyDescent="0.2">
      <c r="A39" s="36">
        <v>21</v>
      </c>
      <c r="B39" s="37" t="s">
        <v>70</v>
      </c>
      <c r="C39" s="45" t="s">
        <v>262</v>
      </c>
      <c r="D39" s="23" t="s">
        <v>72</v>
      </c>
      <c r="E39" s="66">
        <v>12</v>
      </c>
      <c r="F39" s="67"/>
      <c r="G39" s="64"/>
      <c r="H39" s="46">
        <f t="shared" si="0"/>
        <v>0</v>
      </c>
      <c r="I39" s="64"/>
      <c r="J39" s="64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2.5" x14ac:dyDescent="0.2">
      <c r="A40" s="36">
        <v>22</v>
      </c>
      <c r="B40" s="37" t="s">
        <v>70</v>
      </c>
      <c r="C40" s="45" t="s">
        <v>185</v>
      </c>
      <c r="D40" s="23" t="s">
        <v>89</v>
      </c>
      <c r="E40" s="66">
        <v>4</v>
      </c>
      <c r="F40" s="67"/>
      <c r="G40" s="64"/>
      <c r="H40" s="46">
        <f t="shared" si="0"/>
        <v>0</v>
      </c>
      <c r="I40" s="64"/>
      <c r="J40" s="64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45" x14ac:dyDescent="0.2">
      <c r="A41" s="36">
        <v>23</v>
      </c>
      <c r="B41" s="37" t="s">
        <v>70</v>
      </c>
      <c r="C41" s="45" t="s">
        <v>325</v>
      </c>
      <c r="D41" s="23" t="s">
        <v>98</v>
      </c>
      <c r="E41" s="66">
        <v>8</v>
      </c>
      <c r="F41" s="67"/>
      <c r="G41" s="64"/>
      <c r="H41" s="46">
        <f t="shared" si="0"/>
        <v>0</v>
      </c>
      <c r="I41" s="64"/>
      <c r="J41" s="64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33.75" x14ac:dyDescent="0.2">
      <c r="A42" s="36">
        <v>24</v>
      </c>
      <c r="B42" s="37" t="s">
        <v>70</v>
      </c>
      <c r="C42" s="45" t="s">
        <v>186</v>
      </c>
      <c r="D42" s="23" t="s">
        <v>98</v>
      </c>
      <c r="E42" s="66">
        <v>8</v>
      </c>
      <c r="F42" s="67"/>
      <c r="G42" s="64"/>
      <c r="H42" s="46">
        <f t="shared" si="0"/>
        <v>0</v>
      </c>
      <c r="I42" s="64"/>
      <c r="J42" s="64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2.5" x14ac:dyDescent="0.2">
      <c r="A43" s="36">
        <v>25</v>
      </c>
      <c r="B43" s="37" t="s">
        <v>70</v>
      </c>
      <c r="C43" s="45" t="s">
        <v>263</v>
      </c>
      <c r="D43" s="23" t="s">
        <v>98</v>
      </c>
      <c r="E43" s="66">
        <v>4</v>
      </c>
      <c r="F43" s="67"/>
      <c r="G43" s="64"/>
      <c r="H43" s="46">
        <f t="shared" si="0"/>
        <v>0</v>
      </c>
      <c r="I43" s="64"/>
      <c r="J43" s="64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2.5" x14ac:dyDescent="0.2">
      <c r="A44" s="36">
        <v>26</v>
      </c>
      <c r="B44" s="37" t="s">
        <v>70</v>
      </c>
      <c r="C44" s="45" t="s">
        <v>264</v>
      </c>
      <c r="D44" s="23" t="s">
        <v>98</v>
      </c>
      <c r="E44" s="66">
        <v>4</v>
      </c>
      <c r="F44" s="67"/>
      <c r="G44" s="64"/>
      <c r="H44" s="46">
        <f t="shared" si="0"/>
        <v>0</v>
      </c>
      <c r="I44" s="64"/>
      <c r="J44" s="64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22.5" x14ac:dyDescent="0.2">
      <c r="A45" s="36" t="s">
        <v>73</v>
      </c>
      <c r="B45" s="37"/>
      <c r="C45" s="109" t="s">
        <v>187</v>
      </c>
      <c r="D45" s="23"/>
      <c r="E45" s="66"/>
      <c r="F45" s="67"/>
      <c r="G45" s="64"/>
      <c r="H45" s="46">
        <f t="shared" si="0"/>
        <v>0</v>
      </c>
      <c r="I45" s="64"/>
      <c r="J45" s="64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6">
        <v>27</v>
      </c>
      <c r="B46" s="37" t="s">
        <v>70</v>
      </c>
      <c r="C46" s="45" t="s">
        <v>301</v>
      </c>
      <c r="D46" s="23" t="s">
        <v>93</v>
      </c>
      <c r="E46" s="66">
        <v>2.129</v>
      </c>
      <c r="F46" s="67"/>
      <c r="G46" s="64"/>
      <c r="H46" s="46">
        <f t="shared" si="0"/>
        <v>0</v>
      </c>
      <c r="I46" s="64"/>
      <c r="J46" s="64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6">
        <v>28</v>
      </c>
      <c r="B47" s="37" t="s">
        <v>70</v>
      </c>
      <c r="C47" s="45" t="s">
        <v>302</v>
      </c>
      <c r="D47" s="23" t="s">
        <v>93</v>
      </c>
      <c r="E47" s="66">
        <v>2.1240000000000001</v>
      </c>
      <c r="F47" s="67"/>
      <c r="G47" s="64"/>
      <c r="H47" s="46">
        <f t="shared" si="0"/>
        <v>0</v>
      </c>
      <c r="I47" s="64"/>
      <c r="J47" s="64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">
      <c r="A48" s="36" t="s">
        <v>73</v>
      </c>
      <c r="B48" s="37"/>
      <c r="C48" s="45" t="s">
        <v>195</v>
      </c>
      <c r="D48" s="23"/>
      <c r="E48" s="66"/>
      <c r="F48" s="67"/>
      <c r="G48" s="64"/>
      <c r="H48" s="46">
        <f t="shared" si="0"/>
        <v>0</v>
      </c>
      <c r="I48" s="64"/>
      <c r="J48" s="64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">
      <c r="A49" s="36">
        <v>29</v>
      </c>
      <c r="B49" s="37" t="s">
        <v>70</v>
      </c>
      <c r="C49" s="45" t="s">
        <v>217</v>
      </c>
      <c r="D49" s="23" t="s">
        <v>79</v>
      </c>
      <c r="E49" s="66">
        <v>4.3795999999999999</v>
      </c>
      <c r="F49" s="67"/>
      <c r="G49" s="64"/>
      <c r="H49" s="46">
        <f t="shared" si="0"/>
        <v>0</v>
      </c>
      <c r="I49" s="64"/>
      <c r="J49" s="64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6">
        <v>30</v>
      </c>
      <c r="B50" s="37" t="s">
        <v>70</v>
      </c>
      <c r="C50" s="45" t="s">
        <v>218</v>
      </c>
      <c r="D50" s="23" t="s">
        <v>79</v>
      </c>
      <c r="E50" s="66">
        <v>4.6673</v>
      </c>
      <c r="F50" s="67"/>
      <c r="G50" s="64"/>
      <c r="H50" s="46">
        <f t="shared" si="0"/>
        <v>0</v>
      </c>
      <c r="I50" s="64"/>
      <c r="J50" s="64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">
      <c r="A51" s="36" t="s">
        <v>73</v>
      </c>
      <c r="B51" s="37"/>
      <c r="C51" s="45" t="s">
        <v>316</v>
      </c>
      <c r="D51" s="23"/>
      <c r="E51" s="66"/>
      <c r="F51" s="67"/>
      <c r="G51" s="64"/>
      <c r="H51" s="46">
        <f t="shared" si="0"/>
        <v>0</v>
      </c>
      <c r="I51" s="64"/>
      <c r="J51" s="64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">
      <c r="A52" s="36">
        <v>31</v>
      </c>
      <c r="B52" s="37" t="s">
        <v>70</v>
      </c>
      <c r="C52" s="45" t="s">
        <v>303</v>
      </c>
      <c r="D52" s="23" t="s">
        <v>201</v>
      </c>
      <c r="E52" s="66">
        <v>0.11799999999999999</v>
      </c>
      <c r="F52" s="67"/>
      <c r="G52" s="64"/>
      <c r="H52" s="46">
        <f t="shared" si="0"/>
        <v>0</v>
      </c>
      <c r="I52" s="64"/>
      <c r="J52" s="64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">
      <c r="A53" s="36">
        <v>32</v>
      </c>
      <c r="B53" s="37" t="s">
        <v>70</v>
      </c>
      <c r="C53" s="45" t="s">
        <v>304</v>
      </c>
      <c r="D53" s="23" t="s">
        <v>201</v>
      </c>
      <c r="E53" s="66">
        <v>1.34</v>
      </c>
      <c r="F53" s="67"/>
      <c r="G53" s="64"/>
      <c r="H53" s="46">
        <f t="shared" si="0"/>
        <v>0</v>
      </c>
      <c r="I53" s="64"/>
      <c r="J53" s="64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">
      <c r="A54" s="36">
        <v>33</v>
      </c>
      <c r="B54" s="37" t="s">
        <v>70</v>
      </c>
      <c r="C54" s="45" t="s">
        <v>305</v>
      </c>
      <c r="D54" s="23" t="s">
        <v>201</v>
      </c>
      <c r="E54" s="66">
        <v>0.34200000000000003</v>
      </c>
      <c r="F54" s="67"/>
      <c r="G54" s="64"/>
      <c r="H54" s="46">
        <f t="shared" si="0"/>
        <v>0</v>
      </c>
      <c r="I54" s="64"/>
      <c r="J54" s="64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">
      <c r="A55" s="36">
        <v>34</v>
      </c>
      <c r="B55" s="37" t="s">
        <v>70</v>
      </c>
      <c r="C55" s="45" t="s">
        <v>306</v>
      </c>
      <c r="D55" s="23" t="s">
        <v>201</v>
      </c>
      <c r="E55" s="66">
        <v>0.81599999999999995</v>
      </c>
      <c r="F55" s="67"/>
      <c r="G55" s="64"/>
      <c r="H55" s="46">
        <f t="shared" si="0"/>
        <v>0</v>
      </c>
      <c r="I55" s="64"/>
      <c r="J55" s="64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">
      <c r="A56" s="36">
        <v>35</v>
      </c>
      <c r="B56" s="37" t="s">
        <v>70</v>
      </c>
      <c r="C56" s="45" t="s">
        <v>307</v>
      </c>
      <c r="D56" s="23" t="s">
        <v>201</v>
      </c>
      <c r="E56" s="66">
        <v>0.58799999999999997</v>
      </c>
      <c r="F56" s="67"/>
      <c r="G56" s="64"/>
      <c r="H56" s="46">
        <f t="shared" si="0"/>
        <v>0</v>
      </c>
      <c r="I56" s="64"/>
      <c r="J56" s="64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">
      <c r="A57" s="36">
        <v>36</v>
      </c>
      <c r="B57" s="37" t="s">
        <v>70</v>
      </c>
      <c r="C57" s="45" t="s">
        <v>308</v>
      </c>
      <c r="D57" s="23" t="s">
        <v>201</v>
      </c>
      <c r="E57" s="66">
        <v>2.4E-2</v>
      </c>
      <c r="F57" s="67"/>
      <c r="G57" s="64"/>
      <c r="H57" s="46">
        <f t="shared" si="0"/>
        <v>0</v>
      </c>
      <c r="I57" s="64"/>
      <c r="J57" s="64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">
      <c r="A58" s="36">
        <v>37</v>
      </c>
      <c r="B58" s="37" t="s">
        <v>70</v>
      </c>
      <c r="C58" s="45" t="s">
        <v>309</v>
      </c>
      <c r="D58" s="23" t="s">
        <v>201</v>
      </c>
      <c r="E58" s="66">
        <v>3.0000000000000001E-3</v>
      </c>
      <c r="F58" s="67"/>
      <c r="G58" s="64"/>
      <c r="H58" s="46">
        <f t="shared" si="0"/>
        <v>0</v>
      </c>
      <c r="I58" s="64"/>
      <c r="J58" s="64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">
      <c r="A59" s="36">
        <v>38</v>
      </c>
      <c r="B59" s="37" t="s">
        <v>70</v>
      </c>
      <c r="C59" s="45" t="s">
        <v>310</v>
      </c>
      <c r="D59" s="23" t="s">
        <v>201</v>
      </c>
      <c r="E59" s="66">
        <v>5.0000000000000001E-3</v>
      </c>
      <c r="F59" s="67"/>
      <c r="G59" s="64"/>
      <c r="H59" s="46">
        <f t="shared" si="0"/>
        <v>0</v>
      </c>
      <c r="I59" s="64"/>
      <c r="J59" s="64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">
      <c r="A60" s="36">
        <v>39</v>
      </c>
      <c r="B60" s="37" t="s">
        <v>70</v>
      </c>
      <c r="C60" s="45" t="s">
        <v>311</v>
      </c>
      <c r="D60" s="23" t="s">
        <v>201</v>
      </c>
      <c r="E60" s="66">
        <v>2E-3</v>
      </c>
      <c r="F60" s="67"/>
      <c r="G60" s="64"/>
      <c r="H60" s="46">
        <f t="shared" si="0"/>
        <v>0</v>
      </c>
      <c r="I60" s="64"/>
      <c r="J60" s="64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">
      <c r="A61" s="36">
        <v>40</v>
      </c>
      <c r="B61" s="37" t="s">
        <v>70</v>
      </c>
      <c r="C61" s="45" t="s">
        <v>312</v>
      </c>
      <c r="D61" s="23" t="s">
        <v>201</v>
      </c>
      <c r="E61" s="66">
        <v>6.0000000000000001E-3</v>
      </c>
      <c r="F61" s="67"/>
      <c r="G61" s="64"/>
      <c r="H61" s="46">
        <f t="shared" si="0"/>
        <v>0</v>
      </c>
      <c r="I61" s="64"/>
      <c r="J61" s="64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">
      <c r="A62" s="36">
        <v>41</v>
      </c>
      <c r="B62" s="37" t="s">
        <v>70</v>
      </c>
      <c r="C62" s="45" t="s">
        <v>219</v>
      </c>
      <c r="D62" s="23" t="s">
        <v>93</v>
      </c>
      <c r="E62" s="66">
        <v>0.1</v>
      </c>
      <c r="F62" s="67"/>
      <c r="G62" s="64"/>
      <c r="H62" s="46">
        <f t="shared" si="0"/>
        <v>0</v>
      </c>
      <c r="I62" s="64"/>
      <c r="J62" s="64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">
      <c r="A63" s="36" t="s">
        <v>73</v>
      </c>
      <c r="B63" s="37"/>
      <c r="C63" s="45" t="s">
        <v>97</v>
      </c>
      <c r="D63" s="23" t="s">
        <v>93</v>
      </c>
      <c r="E63" s="66">
        <v>0.11000000000000001</v>
      </c>
      <c r="F63" s="67"/>
      <c r="G63" s="64"/>
      <c r="H63" s="46">
        <f t="shared" si="0"/>
        <v>0</v>
      </c>
      <c r="I63" s="64"/>
      <c r="J63" s="64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x14ac:dyDescent="0.2">
      <c r="A64" s="36" t="s">
        <v>73</v>
      </c>
      <c r="B64" s="37"/>
      <c r="C64" s="45" t="s">
        <v>199</v>
      </c>
      <c r="D64" s="23"/>
      <c r="E64" s="66"/>
      <c r="F64" s="67"/>
      <c r="G64" s="64"/>
      <c r="H64" s="46">
        <f t="shared" si="0"/>
        <v>0</v>
      </c>
      <c r="I64" s="64"/>
      <c r="J64" s="64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x14ac:dyDescent="0.2">
      <c r="A65" s="36" t="s">
        <v>73</v>
      </c>
      <c r="B65" s="37"/>
      <c r="C65" s="45" t="s">
        <v>220</v>
      </c>
      <c r="D65" s="23"/>
      <c r="E65" s="66"/>
      <c r="F65" s="67"/>
      <c r="G65" s="64"/>
      <c r="H65" s="46">
        <f t="shared" si="0"/>
        <v>0</v>
      </c>
      <c r="I65" s="64"/>
      <c r="J65" s="64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22.5" x14ac:dyDescent="0.2">
      <c r="A66" s="36">
        <v>42</v>
      </c>
      <c r="B66" s="37" t="s">
        <v>70</v>
      </c>
      <c r="C66" s="45" t="s">
        <v>313</v>
      </c>
      <c r="D66" s="23" t="s">
        <v>93</v>
      </c>
      <c r="E66" s="66">
        <v>0.68</v>
      </c>
      <c r="F66" s="67"/>
      <c r="G66" s="64"/>
      <c r="H66" s="46">
        <f t="shared" si="0"/>
        <v>0</v>
      </c>
      <c r="I66" s="64"/>
      <c r="J66" s="64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x14ac:dyDescent="0.2">
      <c r="A67" s="36" t="s">
        <v>73</v>
      </c>
      <c r="B67" s="37"/>
      <c r="C67" s="45" t="s">
        <v>97</v>
      </c>
      <c r="D67" s="23" t="s">
        <v>93</v>
      </c>
      <c r="E67" s="66">
        <v>0.74800000000000011</v>
      </c>
      <c r="F67" s="67"/>
      <c r="G67" s="64"/>
      <c r="H67" s="46">
        <f t="shared" si="0"/>
        <v>0</v>
      </c>
      <c r="I67" s="64"/>
      <c r="J67" s="64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x14ac:dyDescent="0.2">
      <c r="A68" s="36" t="s">
        <v>73</v>
      </c>
      <c r="B68" s="37"/>
      <c r="C68" s="45" t="s">
        <v>314</v>
      </c>
      <c r="D68" s="23" t="s">
        <v>88</v>
      </c>
      <c r="E68" s="66">
        <v>16.68</v>
      </c>
      <c r="F68" s="67"/>
      <c r="G68" s="64"/>
      <c r="H68" s="46">
        <f t="shared" si="0"/>
        <v>0</v>
      </c>
      <c r="I68" s="64"/>
      <c r="J68" s="64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12" thickBot="1" x14ac:dyDescent="0.25">
      <c r="A69" s="36" t="s">
        <v>73</v>
      </c>
      <c r="B69" s="37"/>
      <c r="C69" s="45" t="s">
        <v>315</v>
      </c>
      <c r="D69" s="23" t="s">
        <v>88</v>
      </c>
      <c r="E69" s="66">
        <v>38.799999999999997</v>
      </c>
      <c r="F69" s="67"/>
      <c r="G69" s="64"/>
      <c r="H69" s="46">
        <f t="shared" si="0"/>
        <v>0</v>
      </c>
      <c r="I69" s="64"/>
      <c r="J69" s="64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12" thickBot="1" x14ac:dyDescent="0.25">
      <c r="A70" s="160" t="s">
        <v>95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2"/>
      <c r="L70" s="68">
        <f>SUM(L14:L69)</f>
        <v>0</v>
      </c>
      <c r="M70" s="69">
        <f>SUM(M14:M69)</f>
        <v>0</v>
      </c>
      <c r="N70" s="69">
        <f>SUM(N14:N69)</f>
        <v>0</v>
      </c>
      <c r="O70" s="69">
        <f>SUM(O14:O69)</f>
        <v>0</v>
      </c>
      <c r="P70" s="70">
        <f>SUM(P14:P69)</f>
        <v>0</v>
      </c>
    </row>
    <row r="71" spans="1:16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2">
      <c r="A73" s="1" t="s">
        <v>14</v>
      </c>
      <c r="B73" s="15"/>
      <c r="C73" s="159">
        <f>'Kops a'!C32:H32</f>
        <v>0</v>
      </c>
      <c r="D73" s="159"/>
      <c r="E73" s="159"/>
      <c r="F73" s="159"/>
      <c r="G73" s="159"/>
      <c r="H73" s="159"/>
      <c r="I73" s="15"/>
      <c r="J73" s="15"/>
      <c r="K73" s="15"/>
      <c r="L73" s="15"/>
      <c r="M73" s="15"/>
      <c r="N73" s="15"/>
      <c r="O73" s="15"/>
      <c r="P73" s="15"/>
    </row>
    <row r="74" spans="1:16" x14ac:dyDescent="0.2">
      <c r="A74" s="15"/>
      <c r="B74" s="15"/>
      <c r="C74" s="111" t="s">
        <v>15</v>
      </c>
      <c r="D74" s="111"/>
      <c r="E74" s="111"/>
      <c r="F74" s="111"/>
      <c r="G74" s="111"/>
      <c r="H74" s="111"/>
      <c r="I74" s="15"/>
      <c r="J74" s="15"/>
      <c r="K74" s="15"/>
      <c r="L74" s="15"/>
      <c r="M74" s="15"/>
      <c r="N74" s="15"/>
      <c r="O74" s="15"/>
      <c r="P74" s="15"/>
    </row>
    <row r="75" spans="1:16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x14ac:dyDescent="0.2">
      <c r="A76" s="83" t="str">
        <f>'Kops a'!A35</f>
        <v xml:space="preserve">Tāme sastādīta 2020. gada </v>
      </c>
      <c r="B76" s="84"/>
      <c r="C76" s="84"/>
      <c r="D76" s="84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x14ac:dyDescent="0.2">
      <c r="A78" s="1" t="s">
        <v>37</v>
      </c>
      <c r="B78" s="15"/>
      <c r="C78" s="159">
        <f>'Kops a'!C37:H37</f>
        <v>0</v>
      </c>
      <c r="D78" s="159"/>
      <c r="E78" s="159"/>
      <c r="F78" s="159"/>
      <c r="G78" s="159"/>
      <c r="H78" s="159"/>
      <c r="I78" s="15"/>
      <c r="J78" s="15"/>
      <c r="K78" s="15"/>
      <c r="L78" s="15"/>
      <c r="M78" s="15"/>
      <c r="N78" s="15"/>
      <c r="O78" s="15"/>
      <c r="P78" s="15"/>
    </row>
    <row r="79" spans="1:16" x14ac:dyDescent="0.2">
      <c r="A79" s="15"/>
      <c r="B79" s="15"/>
      <c r="C79" s="111" t="s">
        <v>15</v>
      </c>
      <c r="D79" s="111"/>
      <c r="E79" s="111"/>
      <c r="F79" s="111"/>
      <c r="G79" s="111"/>
      <c r="H79" s="111"/>
      <c r="I79" s="15"/>
      <c r="J79" s="15"/>
      <c r="K79" s="15"/>
      <c r="L79" s="15"/>
      <c r="M79" s="15"/>
      <c r="N79" s="15"/>
      <c r="O79" s="15"/>
      <c r="P79" s="15"/>
    </row>
    <row r="80" spans="1:16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x14ac:dyDescent="0.2">
      <c r="A81" s="83" t="s">
        <v>54</v>
      </c>
      <c r="B81" s="84"/>
      <c r="C81" s="88">
        <f>'Kops a'!C40</f>
        <v>0</v>
      </c>
      <c r="D81" s="4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ht="13.5" x14ac:dyDescent="0.2">
      <c r="B83" s="91" t="s">
        <v>57</v>
      </c>
    </row>
    <row r="84" spans="1:16" ht="12" x14ac:dyDescent="0.2">
      <c r="B84" s="92" t="s">
        <v>58</v>
      </c>
    </row>
    <row r="85" spans="1:16" ht="12" x14ac:dyDescent="0.2">
      <c r="B85" s="92" t="s">
        <v>59</v>
      </c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79:H79"/>
    <mergeCell ref="C4:I4"/>
    <mergeCell ref="F12:K12"/>
    <mergeCell ref="A9:F9"/>
    <mergeCell ref="J9:M9"/>
    <mergeCell ref="D8:L8"/>
    <mergeCell ref="A70:K70"/>
    <mergeCell ref="C73:H73"/>
    <mergeCell ref="C74:H74"/>
    <mergeCell ref="C78:H78"/>
  </mergeCells>
  <phoneticPr fontId="8" type="noConversion"/>
  <conditionalFormatting sqref="C78:H78 C73:H73 I15:J69 A15:G69">
    <cfRule type="cellIs" dxfId="15" priority="26" operator="equal">
      <formula>0</formula>
    </cfRule>
  </conditionalFormatting>
  <conditionalFormatting sqref="N9:O9 C78:H78 C73:H73 H14:H69 K14:P69">
    <cfRule type="cellIs" dxfId="14" priority="25" operator="equal">
      <formula>0</formula>
    </cfRule>
  </conditionalFormatting>
  <conditionalFormatting sqref="A9:F9">
    <cfRule type="containsText" dxfId="13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 C4:I4">
    <cfRule type="cellIs" dxfId="12" priority="22" operator="equal">
      <formula>0</formula>
    </cfRule>
  </conditionalFormatting>
  <conditionalFormatting sqref="O10">
    <cfRule type="cellIs" dxfId="11" priority="21" operator="equal">
      <formula>"20__. gada __. _________"</formula>
    </cfRule>
  </conditionalFormatting>
  <conditionalFormatting sqref="A70:K70">
    <cfRule type="containsText" dxfId="10" priority="20" operator="containsText" text="Tiešās izmaksas kopā, t. sk. darba devēja sociālais nodoklis __.__% ">
      <formula>NOT(ISERROR(SEARCH("Tiešās izmaksas kopā, t. sk. darba devēja sociālais nodoklis __.__% ",A70)))</formula>
    </cfRule>
  </conditionalFormatting>
  <conditionalFormatting sqref="L70:P70">
    <cfRule type="cellIs" dxfId="9" priority="15" operator="equal">
      <formula>0</formula>
    </cfRule>
  </conditionalFormatting>
  <conditionalFormatting sqref="D5:L8">
    <cfRule type="cellIs" dxfId="8" priority="11" operator="equal">
      <formula>0</formula>
    </cfRule>
  </conditionalFormatting>
  <conditionalFormatting sqref="A14:B14 D14:G14">
    <cfRule type="cellIs" dxfId="7" priority="10" operator="equal">
      <formula>0</formula>
    </cfRule>
  </conditionalFormatting>
  <conditionalFormatting sqref="C14">
    <cfRule type="cellIs" dxfId="6" priority="9" operator="equal">
      <formula>0</formula>
    </cfRule>
  </conditionalFormatting>
  <conditionalFormatting sqref="I14:J14">
    <cfRule type="cellIs" dxfId="5" priority="8" operator="equal">
      <formula>0</formula>
    </cfRule>
  </conditionalFormatting>
  <conditionalFormatting sqref="P10">
    <cfRule type="cellIs" dxfId="4" priority="7" operator="equal">
      <formula>"20__. gada __. _________"</formula>
    </cfRule>
  </conditionalFormatting>
  <conditionalFormatting sqref="C81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5D7A31B-95E8-45F0-9D12-B108FC33E7AF}">
            <xm:f>NOT(ISERROR(SEARCH("Tāme sastādīta ____. gada ___. ______________",A76)))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A76</xm:sqref>
        </x14:conditionalFormatting>
        <x14:conditionalFormatting xmlns:xm="http://schemas.microsoft.com/office/excel/2006/main">
          <x14:cfRule type="containsText" priority="5" operator="containsText" id="{50CFFC24-35AC-49A6-927D-52D883159D51}">
            <xm:f>NOT(ISERROR(SEARCH("Sertifikāta Nr. _________________________________",A81)))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cp:lastPrinted>2020-08-11T21:27:55Z</cp:lastPrinted>
  <dcterms:created xsi:type="dcterms:W3CDTF">2019-03-11T11:42:22Z</dcterms:created>
  <dcterms:modified xsi:type="dcterms:W3CDTF">2020-08-21T07:28:54Z</dcterms:modified>
</cp:coreProperties>
</file>