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drawings/drawing1.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defaultThemeVersion="166925"/>
  <mc:AlternateContent xmlns:mc="http://schemas.openxmlformats.org/markup-compatibility/2006">
    <mc:Choice Requires="x15">
      <x15ac:absPath xmlns:x15ac="http://schemas.microsoft.com/office/spreadsheetml/2010/11/ac" url="\\192.168.2.20\docs\Pagaidu dokumenti\Renovācija_iepirkums\Altum_iepirkumi\90_Dzintaru_97_99\"/>
    </mc:Choice>
  </mc:AlternateContent>
  <xr:revisionPtr revIDLastSave="0" documentId="13_ncr:1_{347606CA-7811-4EF5-AE54-4E2038AC5990}" xr6:coauthVersionLast="46" xr6:coauthVersionMax="46" xr10:uidLastSave="{00000000-0000-0000-0000-000000000000}"/>
  <bookViews>
    <workbookView xWindow="-120" yWindow="-120" windowWidth="29040" windowHeight="15840" tabRatio="846" activeTab="1" xr2:uid="{00000000-000D-0000-FFFF-FFFF00000000}"/>
  </bookViews>
  <sheets>
    <sheet name="Kopt a" sheetId="1" r:id="rId1"/>
    <sheet name="Kops a" sheetId="2" r:id="rId2"/>
    <sheet name="1a" sheetId="3" r:id="rId3"/>
    <sheet name="2a" sheetId="4" r:id="rId4"/>
    <sheet name="3a" sheetId="10" r:id="rId5"/>
    <sheet name="4a" sheetId="5" r:id="rId6"/>
    <sheet name="5a" sheetId="11" r:id="rId7"/>
    <sheet name="6a" sheetId="12" r:id="rId8"/>
    <sheet name="7a" sheetId="13" r:id="rId9"/>
    <sheet name="8a" sheetId="14" r:id="rId10"/>
    <sheet name="9a" sheetId="15" r:id="rId11"/>
    <sheet name="10a" sheetId="21" r:id="rId12"/>
    <sheet name="11a" sheetId="16" r:id="rId13"/>
    <sheet name="12a" sheetId="17" r:id="rId14"/>
    <sheet name="13a" sheetId="18" r:id="rId15"/>
    <sheet name="14a" sheetId="6" r:id="rId16"/>
    <sheet name="15a" sheetId="19" r:id="rId17"/>
    <sheet name="16a" sheetId="20" r:id="rId18"/>
    <sheet name="17a" sheetId="23" r:id="rId19"/>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4" i="1" l="1"/>
  <c r="H95" i="15"/>
  <c r="H96" i="15"/>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M65" i="3"/>
  <c r="N65" i="3"/>
  <c r="O65" i="3"/>
  <c r="P65" i="3"/>
  <c r="M15" i="3"/>
  <c r="N15" i="3"/>
  <c r="O15" i="3"/>
  <c r="P15" i="3"/>
  <c r="M16" i="3"/>
  <c r="N16" i="3"/>
  <c r="O16" i="3"/>
  <c r="P16" i="3"/>
  <c r="M17" i="3"/>
  <c r="N17" i="3"/>
  <c r="O17" i="3"/>
  <c r="P17" i="3"/>
  <c r="M18" i="3"/>
  <c r="N18" i="3"/>
  <c r="O18" i="3"/>
  <c r="P18" i="3"/>
  <c r="M19" i="3"/>
  <c r="N19" i="3"/>
  <c r="O19" i="3"/>
  <c r="P19" i="3"/>
  <c r="M20" i="3"/>
  <c r="N20" i="3"/>
  <c r="O20" i="3"/>
  <c r="P20" i="3"/>
  <c r="M21" i="3"/>
  <c r="N21" i="3"/>
  <c r="O21" i="3"/>
  <c r="P21" i="3"/>
  <c r="M22" i="3"/>
  <c r="N22" i="3"/>
  <c r="O22" i="3"/>
  <c r="P22" i="3"/>
  <c r="M23" i="3"/>
  <c r="N23" i="3"/>
  <c r="O23" i="3"/>
  <c r="P23" i="3"/>
  <c r="M24" i="3"/>
  <c r="N24" i="3"/>
  <c r="O24" i="3"/>
  <c r="P24" i="3"/>
  <c r="M25" i="3"/>
  <c r="N25" i="3"/>
  <c r="O25" i="3"/>
  <c r="P25" i="3"/>
  <c r="M26" i="3"/>
  <c r="N26" i="3"/>
  <c r="O26" i="3"/>
  <c r="P26" i="3"/>
  <c r="M27" i="3"/>
  <c r="N27" i="3"/>
  <c r="O27" i="3"/>
  <c r="P27" i="3"/>
  <c r="M28" i="3"/>
  <c r="N28" i="3"/>
  <c r="O28" i="3"/>
  <c r="P28" i="3"/>
  <c r="M29" i="3"/>
  <c r="N29" i="3"/>
  <c r="O29" i="3"/>
  <c r="P29" i="3"/>
  <c r="M30" i="3"/>
  <c r="N30" i="3"/>
  <c r="O30" i="3"/>
  <c r="P30" i="3"/>
  <c r="M31" i="3"/>
  <c r="N31" i="3"/>
  <c r="O31" i="3"/>
  <c r="P31" i="3"/>
  <c r="M32" i="3"/>
  <c r="N32" i="3"/>
  <c r="O32" i="3"/>
  <c r="P32" i="3"/>
  <c r="M33" i="3"/>
  <c r="N33" i="3"/>
  <c r="O33" i="3"/>
  <c r="P33" i="3"/>
  <c r="M34" i="3"/>
  <c r="N34" i="3"/>
  <c r="O34" i="3"/>
  <c r="P34" i="3"/>
  <c r="M36" i="3"/>
  <c r="N36" i="3"/>
  <c r="O36" i="3"/>
  <c r="P36" i="3"/>
  <c r="M37" i="3"/>
  <c r="N37" i="3"/>
  <c r="O37" i="3"/>
  <c r="P37" i="3"/>
  <c r="M38" i="3"/>
  <c r="N38" i="3"/>
  <c r="O38" i="3"/>
  <c r="P38" i="3"/>
  <c r="M39" i="3"/>
  <c r="N39" i="3"/>
  <c r="O39" i="3"/>
  <c r="P39" i="3"/>
  <c r="M40" i="3"/>
  <c r="N40" i="3"/>
  <c r="O40" i="3"/>
  <c r="P40" i="3"/>
  <c r="M41" i="3"/>
  <c r="N41" i="3"/>
  <c r="O41" i="3"/>
  <c r="P41" i="3"/>
  <c r="M42" i="3"/>
  <c r="N42" i="3"/>
  <c r="O42" i="3"/>
  <c r="P42" i="3"/>
  <c r="M43" i="3"/>
  <c r="N43" i="3"/>
  <c r="O43" i="3"/>
  <c r="P43" i="3"/>
  <c r="M44" i="3"/>
  <c r="N44" i="3"/>
  <c r="O44" i="3"/>
  <c r="P44" i="3"/>
  <c r="M45" i="3"/>
  <c r="N45" i="3"/>
  <c r="O45" i="3"/>
  <c r="P45" i="3"/>
  <c r="M46" i="3"/>
  <c r="N46" i="3"/>
  <c r="O46" i="3"/>
  <c r="P46" i="3"/>
  <c r="M47" i="3"/>
  <c r="N47" i="3"/>
  <c r="O47" i="3"/>
  <c r="P47" i="3"/>
  <c r="M48" i="3"/>
  <c r="N48" i="3"/>
  <c r="O48" i="3"/>
  <c r="P48" i="3"/>
  <c r="M49" i="3"/>
  <c r="N49" i="3"/>
  <c r="O49" i="3"/>
  <c r="P49" i="3"/>
  <c r="M50" i="3"/>
  <c r="N50" i="3"/>
  <c r="O50" i="3"/>
  <c r="P50" i="3"/>
  <c r="M51" i="3"/>
  <c r="N51" i="3"/>
  <c r="O51" i="3"/>
  <c r="P51" i="3"/>
  <c r="M52" i="3"/>
  <c r="N52" i="3"/>
  <c r="O52" i="3"/>
  <c r="P52" i="3"/>
  <c r="M53" i="3"/>
  <c r="N53" i="3"/>
  <c r="O53" i="3"/>
  <c r="P53" i="3"/>
  <c r="M54" i="3"/>
  <c r="N54" i="3"/>
  <c r="O54" i="3"/>
  <c r="P54" i="3"/>
  <c r="M55" i="3"/>
  <c r="N55" i="3"/>
  <c r="O55" i="3"/>
  <c r="P55" i="3"/>
  <c r="M56" i="3"/>
  <c r="N56" i="3"/>
  <c r="O56" i="3"/>
  <c r="P56" i="3"/>
  <c r="M57" i="3"/>
  <c r="N57" i="3"/>
  <c r="O57" i="3"/>
  <c r="P57" i="3"/>
  <c r="M58" i="3"/>
  <c r="N58" i="3"/>
  <c r="O58" i="3"/>
  <c r="P58" i="3"/>
  <c r="M59" i="3"/>
  <c r="N59" i="3"/>
  <c r="O59" i="3"/>
  <c r="P59" i="3"/>
  <c r="M60" i="3"/>
  <c r="N60" i="3"/>
  <c r="O60" i="3"/>
  <c r="P60" i="3"/>
  <c r="M61" i="3"/>
  <c r="N61" i="3"/>
  <c r="O61" i="3"/>
  <c r="P61" i="3"/>
  <c r="M62" i="3"/>
  <c r="N62" i="3"/>
  <c r="O62" i="3"/>
  <c r="P62" i="3"/>
  <c r="M63" i="3"/>
  <c r="N63" i="3"/>
  <c r="O63" i="3"/>
  <c r="P63" i="3"/>
  <c r="M64" i="3"/>
  <c r="N64" i="3"/>
  <c r="O64" i="3"/>
  <c r="P64" i="3"/>
  <c r="H14" i="3"/>
  <c r="M14" i="3"/>
  <c r="N14" i="3"/>
  <c r="O14" i="3"/>
  <c r="P14" i="3"/>
  <c r="H66" i="3"/>
  <c r="M66" i="3"/>
  <c r="N66" i="3"/>
  <c r="O66" i="3"/>
  <c r="P66" i="3"/>
  <c r="P67" i="3"/>
  <c r="E15" i="2"/>
  <c r="H14" i="4"/>
  <c r="M14" i="4"/>
  <c r="N14" i="4"/>
  <c r="O14" i="4"/>
  <c r="P14" i="4"/>
  <c r="H15" i="4"/>
  <c r="M15" i="4"/>
  <c r="N15" i="4"/>
  <c r="O15" i="4"/>
  <c r="P15" i="4"/>
  <c r="H16" i="4"/>
  <c r="M16" i="4"/>
  <c r="N16" i="4"/>
  <c r="O16" i="4"/>
  <c r="P16" i="4"/>
  <c r="H17" i="4"/>
  <c r="M17" i="4"/>
  <c r="N17" i="4"/>
  <c r="O17" i="4"/>
  <c r="P17" i="4"/>
  <c r="H18" i="4"/>
  <c r="M18" i="4"/>
  <c r="N18" i="4"/>
  <c r="O18" i="4"/>
  <c r="P18" i="4"/>
  <c r="H19" i="4"/>
  <c r="M19" i="4"/>
  <c r="N19" i="4"/>
  <c r="O19" i="4"/>
  <c r="P19" i="4"/>
  <c r="H20" i="4"/>
  <c r="M20" i="4"/>
  <c r="N20" i="4"/>
  <c r="O20" i="4"/>
  <c r="P20" i="4"/>
  <c r="H21" i="4"/>
  <c r="M21" i="4"/>
  <c r="N21" i="4"/>
  <c r="O21" i="4"/>
  <c r="P21" i="4"/>
  <c r="H22" i="4"/>
  <c r="M22" i="4"/>
  <c r="N22" i="4"/>
  <c r="O22" i="4"/>
  <c r="P22" i="4"/>
  <c r="H23" i="4"/>
  <c r="M23" i="4"/>
  <c r="N23" i="4"/>
  <c r="O23" i="4"/>
  <c r="P23" i="4"/>
  <c r="H24" i="4"/>
  <c r="M24" i="4"/>
  <c r="N24" i="4"/>
  <c r="O24" i="4"/>
  <c r="P24" i="4"/>
  <c r="P25" i="4"/>
  <c r="E16" i="2"/>
  <c r="H14" i="10"/>
  <c r="M14" i="10"/>
  <c r="N14" i="10"/>
  <c r="O14" i="10"/>
  <c r="P14" i="10"/>
  <c r="N15" i="10"/>
  <c r="O15" i="10"/>
  <c r="P15" i="10"/>
  <c r="N16" i="10"/>
  <c r="O16" i="10"/>
  <c r="P16" i="10"/>
  <c r="P17" i="10"/>
  <c r="E17" i="2"/>
  <c r="H14" i="5"/>
  <c r="M14" i="5"/>
  <c r="N14" i="5"/>
  <c r="O14" i="5"/>
  <c r="P14" i="5"/>
  <c r="H15" i="5"/>
  <c r="M15" i="5"/>
  <c r="N15" i="5"/>
  <c r="O15" i="5"/>
  <c r="P15" i="5"/>
  <c r="H16" i="5"/>
  <c r="M16" i="5"/>
  <c r="N16" i="5"/>
  <c r="O16" i="5"/>
  <c r="P16" i="5"/>
  <c r="H17" i="5"/>
  <c r="M17" i="5"/>
  <c r="N17" i="5"/>
  <c r="O17" i="5"/>
  <c r="P17" i="5"/>
  <c r="H18" i="5"/>
  <c r="M18" i="5"/>
  <c r="N18" i="5"/>
  <c r="O18" i="5"/>
  <c r="P18" i="5"/>
  <c r="H19" i="5"/>
  <c r="M19" i="5"/>
  <c r="N19" i="5"/>
  <c r="O19" i="5"/>
  <c r="P19" i="5"/>
  <c r="H20" i="5"/>
  <c r="M20" i="5"/>
  <c r="N20" i="5"/>
  <c r="O20" i="5"/>
  <c r="P20" i="5"/>
  <c r="H21" i="5"/>
  <c r="M21" i="5"/>
  <c r="N21" i="5"/>
  <c r="O21" i="5"/>
  <c r="P21" i="5"/>
  <c r="H22" i="5"/>
  <c r="M22" i="5"/>
  <c r="N22" i="5"/>
  <c r="O22" i="5"/>
  <c r="P22" i="5"/>
  <c r="H23" i="5"/>
  <c r="M23" i="5"/>
  <c r="N23" i="5"/>
  <c r="O23" i="5"/>
  <c r="P23" i="5"/>
  <c r="H24" i="5"/>
  <c r="M24" i="5"/>
  <c r="N24" i="5"/>
  <c r="O24" i="5"/>
  <c r="P24" i="5"/>
  <c r="H25" i="5"/>
  <c r="M25" i="5"/>
  <c r="N25" i="5"/>
  <c r="O25" i="5"/>
  <c r="P25" i="5"/>
  <c r="H26" i="5"/>
  <c r="M26" i="5"/>
  <c r="N26" i="5"/>
  <c r="O26" i="5"/>
  <c r="P26" i="5"/>
  <c r="H27" i="5"/>
  <c r="M27" i="5"/>
  <c r="N27" i="5"/>
  <c r="O27" i="5"/>
  <c r="P27" i="5"/>
  <c r="H28" i="5"/>
  <c r="M28" i="5"/>
  <c r="N28" i="5"/>
  <c r="O28" i="5"/>
  <c r="P28" i="5"/>
  <c r="H29" i="5"/>
  <c r="M29" i="5"/>
  <c r="N29" i="5"/>
  <c r="O29" i="5"/>
  <c r="P29" i="5"/>
  <c r="H30" i="5"/>
  <c r="M30" i="5"/>
  <c r="N30" i="5"/>
  <c r="O30" i="5"/>
  <c r="P30" i="5"/>
  <c r="H31" i="5"/>
  <c r="M31" i="5"/>
  <c r="N31" i="5"/>
  <c r="O31" i="5"/>
  <c r="P31" i="5"/>
  <c r="H32" i="5"/>
  <c r="M32" i="5"/>
  <c r="N32" i="5"/>
  <c r="O32" i="5"/>
  <c r="P32" i="5"/>
  <c r="H33" i="5"/>
  <c r="M33" i="5"/>
  <c r="N33" i="5"/>
  <c r="O33" i="5"/>
  <c r="P33" i="5"/>
  <c r="H34" i="5"/>
  <c r="M34" i="5"/>
  <c r="N34" i="5"/>
  <c r="O34" i="5"/>
  <c r="P34" i="5"/>
  <c r="H35" i="5"/>
  <c r="M35" i="5"/>
  <c r="N35" i="5"/>
  <c r="O35" i="5"/>
  <c r="P35" i="5"/>
  <c r="H36" i="5"/>
  <c r="M36" i="5"/>
  <c r="N36" i="5"/>
  <c r="O36" i="5"/>
  <c r="P36" i="5"/>
  <c r="H37" i="5"/>
  <c r="M37" i="5"/>
  <c r="N37" i="5"/>
  <c r="O37" i="5"/>
  <c r="P37" i="5"/>
  <c r="H38" i="5"/>
  <c r="M38" i="5"/>
  <c r="N38" i="5"/>
  <c r="O38" i="5"/>
  <c r="P38" i="5"/>
  <c r="H39" i="5"/>
  <c r="M39" i="5"/>
  <c r="N39" i="5"/>
  <c r="O39" i="5"/>
  <c r="P39" i="5"/>
  <c r="H40" i="5"/>
  <c r="M40" i="5"/>
  <c r="N40" i="5"/>
  <c r="O40" i="5"/>
  <c r="P40" i="5"/>
  <c r="H41" i="5"/>
  <c r="M41" i="5"/>
  <c r="N41" i="5"/>
  <c r="O41" i="5"/>
  <c r="P41" i="5"/>
  <c r="H42" i="5"/>
  <c r="M42" i="5"/>
  <c r="N42" i="5"/>
  <c r="O42" i="5"/>
  <c r="P42" i="5"/>
  <c r="H43" i="5"/>
  <c r="M43" i="5"/>
  <c r="N43" i="5"/>
  <c r="O43" i="5"/>
  <c r="P43" i="5"/>
  <c r="H44" i="5"/>
  <c r="M44" i="5"/>
  <c r="N44" i="5"/>
  <c r="O44" i="5"/>
  <c r="P44" i="5"/>
  <c r="H45" i="5"/>
  <c r="M45" i="5"/>
  <c r="N45" i="5"/>
  <c r="O45" i="5"/>
  <c r="P45" i="5"/>
  <c r="H46" i="5"/>
  <c r="M46" i="5"/>
  <c r="N46" i="5"/>
  <c r="O46" i="5"/>
  <c r="P46" i="5"/>
  <c r="H47" i="5"/>
  <c r="M47" i="5"/>
  <c r="N47" i="5"/>
  <c r="O47" i="5"/>
  <c r="P47" i="5"/>
  <c r="H48" i="5"/>
  <c r="M48" i="5"/>
  <c r="N48" i="5"/>
  <c r="O48" i="5"/>
  <c r="P48" i="5"/>
  <c r="H49" i="5"/>
  <c r="M49" i="5"/>
  <c r="N49" i="5"/>
  <c r="O49" i="5"/>
  <c r="P49" i="5"/>
  <c r="H50" i="5"/>
  <c r="M50" i="5"/>
  <c r="N50" i="5"/>
  <c r="O50" i="5"/>
  <c r="P50" i="5"/>
  <c r="H51" i="5"/>
  <c r="M51" i="5"/>
  <c r="N51" i="5"/>
  <c r="O51" i="5"/>
  <c r="P51" i="5"/>
  <c r="P52" i="5"/>
  <c r="E18" i="2"/>
  <c r="H14" i="11"/>
  <c r="M14" i="11"/>
  <c r="O14" i="11"/>
  <c r="P14" i="11"/>
  <c r="P15" i="11"/>
  <c r="E19" i="2"/>
  <c r="H14" i="12"/>
  <c r="M14" i="12"/>
  <c r="N14" i="12"/>
  <c r="O14" i="12"/>
  <c r="P14" i="12"/>
  <c r="H15" i="12"/>
  <c r="M15" i="12"/>
  <c r="N15" i="12"/>
  <c r="O15" i="12"/>
  <c r="P15" i="12"/>
  <c r="H16" i="12"/>
  <c r="M16" i="12"/>
  <c r="N16" i="12"/>
  <c r="O16" i="12"/>
  <c r="P16" i="12"/>
  <c r="H17" i="12"/>
  <c r="M17" i="12"/>
  <c r="N17" i="12"/>
  <c r="O17" i="12"/>
  <c r="P17" i="12"/>
  <c r="H18" i="12"/>
  <c r="M18" i="12"/>
  <c r="N18" i="12"/>
  <c r="O18" i="12"/>
  <c r="P18" i="12"/>
  <c r="H19" i="12"/>
  <c r="M19" i="12"/>
  <c r="N19" i="12"/>
  <c r="O19" i="12"/>
  <c r="P19" i="12"/>
  <c r="H20" i="12"/>
  <c r="M20" i="12"/>
  <c r="N20" i="12"/>
  <c r="O20" i="12"/>
  <c r="P20" i="12"/>
  <c r="H21" i="12"/>
  <c r="M21" i="12"/>
  <c r="N21" i="12"/>
  <c r="O21" i="12"/>
  <c r="P21" i="12"/>
  <c r="H22" i="12"/>
  <c r="M22" i="12"/>
  <c r="N22" i="12"/>
  <c r="O22" i="12"/>
  <c r="P22" i="12"/>
  <c r="H23" i="12"/>
  <c r="M23" i="12"/>
  <c r="N23" i="12"/>
  <c r="O23" i="12"/>
  <c r="P23" i="12"/>
  <c r="H24" i="12"/>
  <c r="M24" i="12"/>
  <c r="N24" i="12"/>
  <c r="O24" i="12"/>
  <c r="P24" i="12"/>
  <c r="H25" i="12"/>
  <c r="M25" i="12"/>
  <c r="N25" i="12"/>
  <c r="O25" i="12"/>
  <c r="P25" i="12"/>
  <c r="H26" i="12"/>
  <c r="M26" i="12"/>
  <c r="N26" i="12"/>
  <c r="O26" i="12"/>
  <c r="P26" i="12"/>
  <c r="H27" i="12"/>
  <c r="M27" i="12"/>
  <c r="N27" i="12"/>
  <c r="O27" i="12"/>
  <c r="P27" i="12"/>
  <c r="H28" i="12"/>
  <c r="M28" i="12"/>
  <c r="N28" i="12"/>
  <c r="O28" i="12"/>
  <c r="P28" i="12"/>
  <c r="H29" i="12"/>
  <c r="M29" i="12"/>
  <c r="N29" i="12"/>
  <c r="O29" i="12"/>
  <c r="P29" i="12"/>
  <c r="H30" i="12"/>
  <c r="M30" i="12"/>
  <c r="N30" i="12"/>
  <c r="O30" i="12"/>
  <c r="P30" i="12"/>
  <c r="H31" i="12"/>
  <c r="M31" i="12"/>
  <c r="N31" i="12"/>
  <c r="O31" i="12"/>
  <c r="P31" i="12"/>
  <c r="H32" i="12"/>
  <c r="M32" i="12"/>
  <c r="N32" i="12"/>
  <c r="O32" i="12"/>
  <c r="P32" i="12"/>
  <c r="H33" i="12"/>
  <c r="M33" i="12"/>
  <c r="N33" i="12"/>
  <c r="O33" i="12"/>
  <c r="P33" i="12"/>
  <c r="H34" i="12"/>
  <c r="M34" i="12"/>
  <c r="N34" i="12"/>
  <c r="O34" i="12"/>
  <c r="P34" i="12"/>
  <c r="H35" i="12"/>
  <c r="M35" i="12"/>
  <c r="N35" i="12"/>
  <c r="O35" i="12"/>
  <c r="P35" i="12"/>
  <c r="H36" i="12"/>
  <c r="M36" i="12"/>
  <c r="N36" i="12"/>
  <c r="O36" i="12"/>
  <c r="P36" i="12"/>
  <c r="H37" i="12"/>
  <c r="M37" i="12"/>
  <c r="N37" i="12"/>
  <c r="O37" i="12"/>
  <c r="P37" i="12"/>
  <c r="H38" i="12"/>
  <c r="M38" i="12"/>
  <c r="N38" i="12"/>
  <c r="O38" i="12"/>
  <c r="P38" i="12"/>
  <c r="H39" i="12"/>
  <c r="M39" i="12"/>
  <c r="N39" i="12"/>
  <c r="O39" i="12"/>
  <c r="P39" i="12"/>
  <c r="H40" i="12"/>
  <c r="M40" i="12"/>
  <c r="N40" i="12"/>
  <c r="O40" i="12"/>
  <c r="P40" i="12"/>
  <c r="H41" i="12"/>
  <c r="M41" i="12"/>
  <c r="N41" i="12"/>
  <c r="O41" i="12"/>
  <c r="P41" i="12"/>
  <c r="H42" i="12"/>
  <c r="M42" i="12"/>
  <c r="N42" i="12"/>
  <c r="O42" i="12"/>
  <c r="P42" i="12"/>
  <c r="H43" i="12"/>
  <c r="M43" i="12"/>
  <c r="N43" i="12"/>
  <c r="O43" i="12"/>
  <c r="P43" i="12"/>
  <c r="H44" i="12"/>
  <c r="M44" i="12"/>
  <c r="N44" i="12"/>
  <c r="O44" i="12"/>
  <c r="P44" i="12"/>
  <c r="H45" i="12"/>
  <c r="M45" i="12"/>
  <c r="N45" i="12"/>
  <c r="O45" i="12"/>
  <c r="P45" i="12"/>
  <c r="H46" i="12"/>
  <c r="M46" i="12"/>
  <c r="N46" i="12"/>
  <c r="O46" i="12"/>
  <c r="P46" i="12"/>
  <c r="H47" i="12"/>
  <c r="M47" i="12"/>
  <c r="N47" i="12"/>
  <c r="O47" i="12"/>
  <c r="P47" i="12"/>
  <c r="H48" i="12"/>
  <c r="M48" i="12"/>
  <c r="N48" i="12"/>
  <c r="O48" i="12"/>
  <c r="P48" i="12"/>
  <c r="H49" i="12"/>
  <c r="M49" i="12"/>
  <c r="N49" i="12"/>
  <c r="O49" i="12"/>
  <c r="P49" i="12"/>
  <c r="H50" i="12"/>
  <c r="M50" i="12"/>
  <c r="N50" i="12"/>
  <c r="O50" i="12"/>
  <c r="P50" i="12"/>
  <c r="H51" i="12"/>
  <c r="M51" i="12"/>
  <c r="N51" i="12"/>
  <c r="O51" i="12"/>
  <c r="P51" i="12"/>
  <c r="H52" i="12"/>
  <c r="M52" i="12"/>
  <c r="N52" i="12"/>
  <c r="O52" i="12"/>
  <c r="P52" i="12"/>
  <c r="P53" i="12"/>
  <c r="E20" i="2"/>
  <c r="H16" i="13"/>
  <c r="M16" i="13"/>
  <c r="N16" i="13"/>
  <c r="O16" i="13"/>
  <c r="P16" i="13"/>
  <c r="H17" i="13"/>
  <c r="M17" i="13"/>
  <c r="N17" i="13"/>
  <c r="O17" i="13"/>
  <c r="P17" i="13"/>
  <c r="H18" i="13"/>
  <c r="M18" i="13"/>
  <c r="N18" i="13"/>
  <c r="O18" i="13"/>
  <c r="P18" i="13"/>
  <c r="H19" i="13"/>
  <c r="M19" i="13"/>
  <c r="N19" i="13"/>
  <c r="O19" i="13"/>
  <c r="P19" i="13"/>
  <c r="H20" i="13"/>
  <c r="M20" i="13"/>
  <c r="N20" i="13"/>
  <c r="O20" i="13"/>
  <c r="P20" i="13"/>
  <c r="H21" i="13"/>
  <c r="M21" i="13"/>
  <c r="N21" i="13"/>
  <c r="O21" i="13"/>
  <c r="P21" i="13"/>
  <c r="H22" i="13"/>
  <c r="M22" i="13"/>
  <c r="N22" i="13"/>
  <c r="O22" i="13"/>
  <c r="P22" i="13"/>
  <c r="H23" i="13"/>
  <c r="M23" i="13"/>
  <c r="N23" i="13"/>
  <c r="O23" i="13"/>
  <c r="P23" i="13"/>
  <c r="H24" i="13"/>
  <c r="M24" i="13"/>
  <c r="N24" i="13"/>
  <c r="O24" i="13"/>
  <c r="P24" i="13"/>
  <c r="H25" i="13"/>
  <c r="M25" i="13"/>
  <c r="N25" i="13"/>
  <c r="O25" i="13"/>
  <c r="P25" i="13"/>
  <c r="H26" i="13"/>
  <c r="M26" i="13"/>
  <c r="N26" i="13"/>
  <c r="O26" i="13"/>
  <c r="P26" i="13"/>
  <c r="H27" i="13"/>
  <c r="M27" i="13"/>
  <c r="N27" i="13"/>
  <c r="O27" i="13"/>
  <c r="P27" i="13"/>
  <c r="H28" i="13"/>
  <c r="M28" i="13"/>
  <c r="N28" i="13"/>
  <c r="O28" i="13"/>
  <c r="P28" i="13"/>
  <c r="H29" i="13"/>
  <c r="M29" i="13"/>
  <c r="N29" i="13"/>
  <c r="O29" i="13"/>
  <c r="P29" i="13"/>
  <c r="H30" i="13"/>
  <c r="M30" i="13"/>
  <c r="N30" i="13"/>
  <c r="O30" i="13"/>
  <c r="P30" i="13"/>
  <c r="H31" i="13"/>
  <c r="M31" i="13"/>
  <c r="N31" i="13"/>
  <c r="O31" i="13"/>
  <c r="P31" i="13"/>
  <c r="H32" i="13"/>
  <c r="M32" i="13"/>
  <c r="N32" i="13"/>
  <c r="O32" i="13"/>
  <c r="P32" i="13"/>
  <c r="H33" i="13"/>
  <c r="M33" i="13"/>
  <c r="N33" i="13"/>
  <c r="O33" i="13"/>
  <c r="P33" i="13"/>
  <c r="H34" i="13"/>
  <c r="M34" i="13"/>
  <c r="N34" i="13"/>
  <c r="O34" i="13"/>
  <c r="P34" i="13"/>
  <c r="H35" i="13"/>
  <c r="M35" i="13"/>
  <c r="N35" i="13"/>
  <c r="O35" i="13"/>
  <c r="P35" i="13"/>
  <c r="H36" i="13"/>
  <c r="M36" i="13"/>
  <c r="N36" i="13"/>
  <c r="O36" i="13"/>
  <c r="P36" i="13"/>
  <c r="H37" i="13"/>
  <c r="M37" i="13"/>
  <c r="N37" i="13"/>
  <c r="O37" i="13"/>
  <c r="P37" i="13"/>
  <c r="H38" i="13"/>
  <c r="M38" i="13"/>
  <c r="N38" i="13"/>
  <c r="O38" i="13"/>
  <c r="P38" i="13"/>
  <c r="H39" i="13"/>
  <c r="M39" i="13"/>
  <c r="N39" i="13"/>
  <c r="O39" i="13"/>
  <c r="P39" i="13"/>
  <c r="H40" i="13"/>
  <c r="M40" i="13"/>
  <c r="N40" i="13"/>
  <c r="O40" i="13"/>
  <c r="P40" i="13"/>
  <c r="H41" i="13"/>
  <c r="M41" i="13"/>
  <c r="N41" i="13"/>
  <c r="O41" i="13"/>
  <c r="P41" i="13"/>
  <c r="H42" i="13"/>
  <c r="M42" i="13"/>
  <c r="N42" i="13"/>
  <c r="O42" i="13"/>
  <c r="P42" i="13"/>
  <c r="H43" i="13"/>
  <c r="M43" i="13"/>
  <c r="N43" i="13"/>
  <c r="O43" i="13"/>
  <c r="P43" i="13"/>
  <c r="H44" i="13"/>
  <c r="M44" i="13"/>
  <c r="N44" i="13"/>
  <c r="O44" i="13"/>
  <c r="P44" i="13"/>
  <c r="H45" i="13"/>
  <c r="M45" i="13"/>
  <c r="N45" i="13"/>
  <c r="O45" i="13"/>
  <c r="P45" i="13"/>
  <c r="H46" i="13"/>
  <c r="M46" i="13"/>
  <c r="N46" i="13"/>
  <c r="O46" i="13"/>
  <c r="P46" i="13"/>
  <c r="H47" i="13"/>
  <c r="M47" i="13"/>
  <c r="N47" i="13"/>
  <c r="O47" i="13"/>
  <c r="P47" i="13"/>
  <c r="H48" i="13"/>
  <c r="M48" i="13"/>
  <c r="N48" i="13"/>
  <c r="O48" i="13"/>
  <c r="P48" i="13"/>
  <c r="H49" i="13"/>
  <c r="M49" i="13"/>
  <c r="N49" i="13"/>
  <c r="O49" i="13"/>
  <c r="P49" i="13"/>
  <c r="H50" i="13"/>
  <c r="M50" i="13"/>
  <c r="N50" i="13"/>
  <c r="O50" i="13"/>
  <c r="P50" i="13"/>
  <c r="H51" i="13"/>
  <c r="M51" i="13"/>
  <c r="N51" i="13"/>
  <c r="O51" i="13"/>
  <c r="P51" i="13"/>
  <c r="H52" i="13"/>
  <c r="M52" i="13"/>
  <c r="N52" i="13"/>
  <c r="O52" i="13"/>
  <c r="P52" i="13"/>
  <c r="H53" i="13"/>
  <c r="M53" i="13"/>
  <c r="N53" i="13"/>
  <c r="O53" i="13"/>
  <c r="P53" i="13"/>
  <c r="H54" i="13"/>
  <c r="M54" i="13"/>
  <c r="N54" i="13"/>
  <c r="O54" i="13"/>
  <c r="P54" i="13"/>
  <c r="H55" i="13"/>
  <c r="M55" i="13"/>
  <c r="N55" i="13"/>
  <c r="O55" i="13"/>
  <c r="P55" i="13"/>
  <c r="H56" i="13"/>
  <c r="M56" i="13"/>
  <c r="N56" i="13"/>
  <c r="O56" i="13"/>
  <c r="P56" i="13"/>
  <c r="H57" i="13"/>
  <c r="M57" i="13"/>
  <c r="N57" i="13"/>
  <c r="O57" i="13"/>
  <c r="P57" i="13"/>
  <c r="H58" i="13"/>
  <c r="M58" i="13"/>
  <c r="N58" i="13"/>
  <c r="O58" i="13"/>
  <c r="P58" i="13"/>
  <c r="H59" i="13"/>
  <c r="M59" i="13"/>
  <c r="N59" i="13"/>
  <c r="O59" i="13"/>
  <c r="P59" i="13"/>
  <c r="H60" i="13"/>
  <c r="M60" i="13"/>
  <c r="N60" i="13"/>
  <c r="O60" i="13"/>
  <c r="P60" i="13"/>
  <c r="H61" i="13"/>
  <c r="M61" i="13"/>
  <c r="N61" i="13"/>
  <c r="O61" i="13"/>
  <c r="P61" i="13"/>
  <c r="H62" i="13"/>
  <c r="M62" i="13"/>
  <c r="N62" i="13"/>
  <c r="O62" i="13"/>
  <c r="P62" i="13"/>
  <c r="H63" i="13"/>
  <c r="M63" i="13"/>
  <c r="N63" i="13"/>
  <c r="O63" i="13"/>
  <c r="P63" i="13"/>
  <c r="H64" i="13"/>
  <c r="M64" i="13"/>
  <c r="N64" i="13"/>
  <c r="O64" i="13"/>
  <c r="P64" i="13"/>
  <c r="H65" i="13"/>
  <c r="M65" i="13"/>
  <c r="N65" i="13"/>
  <c r="O65" i="13"/>
  <c r="P65" i="13"/>
  <c r="H66" i="13"/>
  <c r="M66" i="13"/>
  <c r="N66" i="13"/>
  <c r="O66" i="13"/>
  <c r="P66" i="13"/>
  <c r="H67" i="13"/>
  <c r="M67" i="13"/>
  <c r="N67" i="13"/>
  <c r="O67" i="13"/>
  <c r="P67" i="13"/>
  <c r="H68" i="13"/>
  <c r="M68" i="13"/>
  <c r="N68" i="13"/>
  <c r="O68" i="13"/>
  <c r="P68" i="13"/>
  <c r="H69" i="13"/>
  <c r="M69" i="13"/>
  <c r="N69" i="13"/>
  <c r="O69" i="13"/>
  <c r="P69" i="13"/>
  <c r="H70" i="13"/>
  <c r="M70" i="13"/>
  <c r="N70" i="13"/>
  <c r="O70" i="13"/>
  <c r="P70" i="13"/>
  <c r="H71" i="13"/>
  <c r="M71" i="13"/>
  <c r="N71" i="13"/>
  <c r="O71" i="13"/>
  <c r="P71" i="13"/>
  <c r="H72" i="13"/>
  <c r="M72" i="13"/>
  <c r="N72" i="13"/>
  <c r="O72" i="13"/>
  <c r="P72" i="13"/>
  <c r="H73" i="13"/>
  <c r="M73" i="13"/>
  <c r="N73" i="13"/>
  <c r="O73" i="13"/>
  <c r="P73" i="13"/>
  <c r="H74" i="13"/>
  <c r="M74" i="13"/>
  <c r="N74" i="13"/>
  <c r="O74" i="13"/>
  <c r="P74" i="13"/>
  <c r="H75" i="13"/>
  <c r="M75" i="13"/>
  <c r="N75" i="13"/>
  <c r="O75" i="13"/>
  <c r="P75" i="13"/>
  <c r="H76" i="13"/>
  <c r="M76" i="13"/>
  <c r="N76" i="13"/>
  <c r="O76" i="13"/>
  <c r="P76" i="13"/>
  <c r="H77" i="13"/>
  <c r="M77" i="13"/>
  <c r="N77" i="13"/>
  <c r="O77" i="13"/>
  <c r="P77" i="13"/>
  <c r="H78" i="13"/>
  <c r="M78" i="13"/>
  <c r="N78" i="13"/>
  <c r="O78" i="13"/>
  <c r="P78" i="13"/>
  <c r="H79" i="13"/>
  <c r="M79" i="13"/>
  <c r="N79" i="13"/>
  <c r="O79" i="13"/>
  <c r="P79" i="13"/>
  <c r="H80" i="13"/>
  <c r="M80" i="13"/>
  <c r="N80" i="13"/>
  <c r="O80" i="13"/>
  <c r="P80" i="13"/>
  <c r="H81" i="13"/>
  <c r="M81" i="13"/>
  <c r="N81" i="13"/>
  <c r="O81" i="13"/>
  <c r="P81" i="13"/>
  <c r="H82" i="13"/>
  <c r="M82" i="13"/>
  <c r="N82" i="13"/>
  <c r="O82" i="13"/>
  <c r="P82" i="13"/>
  <c r="H83" i="13"/>
  <c r="M83" i="13"/>
  <c r="N83" i="13"/>
  <c r="O83" i="13"/>
  <c r="P83" i="13"/>
  <c r="H84" i="13"/>
  <c r="M84" i="13"/>
  <c r="N84" i="13"/>
  <c r="O84" i="13"/>
  <c r="P84" i="13"/>
  <c r="H85" i="13"/>
  <c r="M85" i="13"/>
  <c r="N85" i="13"/>
  <c r="O85" i="13"/>
  <c r="P85" i="13"/>
  <c r="H86" i="13"/>
  <c r="M86" i="13"/>
  <c r="N86" i="13"/>
  <c r="O86" i="13"/>
  <c r="P86" i="13"/>
  <c r="H87" i="13"/>
  <c r="M87" i="13"/>
  <c r="N87" i="13"/>
  <c r="O87" i="13"/>
  <c r="P87" i="13"/>
  <c r="N15" i="13"/>
  <c r="O15" i="13"/>
  <c r="P15" i="13"/>
  <c r="P88" i="13"/>
  <c r="E21" i="2"/>
  <c r="H15" i="14"/>
  <c r="M15" i="14"/>
  <c r="N15" i="14"/>
  <c r="O15" i="14"/>
  <c r="P15" i="14"/>
  <c r="H16" i="14"/>
  <c r="M16" i="14"/>
  <c r="N16" i="14"/>
  <c r="O16" i="14"/>
  <c r="P16" i="14"/>
  <c r="H17" i="14"/>
  <c r="M17" i="14"/>
  <c r="N17" i="14"/>
  <c r="O17" i="14"/>
  <c r="P17" i="14"/>
  <c r="H19" i="14"/>
  <c r="M19" i="14"/>
  <c r="N19" i="14"/>
  <c r="O19" i="14"/>
  <c r="P19" i="14"/>
  <c r="H20" i="14"/>
  <c r="M20" i="14"/>
  <c r="N20" i="14"/>
  <c r="O20" i="14"/>
  <c r="P20" i="14"/>
  <c r="H21" i="14"/>
  <c r="M21" i="14"/>
  <c r="N21" i="14"/>
  <c r="O21" i="14"/>
  <c r="P21" i="14"/>
  <c r="H22" i="14"/>
  <c r="M22" i="14"/>
  <c r="N22" i="14"/>
  <c r="O22" i="14"/>
  <c r="P22" i="14"/>
  <c r="H23" i="14"/>
  <c r="M23" i="14"/>
  <c r="N23" i="14"/>
  <c r="O23" i="14"/>
  <c r="P23" i="14"/>
  <c r="H24" i="14"/>
  <c r="M24" i="14"/>
  <c r="N24" i="14"/>
  <c r="O24" i="14"/>
  <c r="P24" i="14"/>
  <c r="H25" i="14"/>
  <c r="M25" i="14"/>
  <c r="N25" i="14"/>
  <c r="O25" i="14"/>
  <c r="P25" i="14"/>
  <c r="H26" i="14"/>
  <c r="M26" i="14"/>
  <c r="N26" i="14"/>
  <c r="O26" i="14"/>
  <c r="P26" i="14"/>
  <c r="H27" i="14"/>
  <c r="M27" i="14"/>
  <c r="N27" i="14"/>
  <c r="O27" i="14"/>
  <c r="P27" i="14"/>
  <c r="H28" i="14"/>
  <c r="M28" i="14"/>
  <c r="N28" i="14"/>
  <c r="O28" i="14"/>
  <c r="P28" i="14"/>
  <c r="H30" i="14"/>
  <c r="M30" i="14"/>
  <c r="N30" i="14"/>
  <c r="O30" i="14"/>
  <c r="P30" i="14"/>
  <c r="H32" i="14"/>
  <c r="M32" i="14"/>
  <c r="N32" i="14"/>
  <c r="O32" i="14"/>
  <c r="P32" i="14"/>
  <c r="H33" i="14"/>
  <c r="M33" i="14"/>
  <c r="N33" i="14"/>
  <c r="O33" i="14"/>
  <c r="P33" i="14"/>
  <c r="H34" i="14"/>
  <c r="M34" i="14"/>
  <c r="N34" i="14"/>
  <c r="O34" i="14"/>
  <c r="P34" i="14"/>
  <c r="H35" i="14"/>
  <c r="M35" i="14"/>
  <c r="N35" i="14"/>
  <c r="O35" i="14"/>
  <c r="P35" i="14"/>
  <c r="H36" i="14"/>
  <c r="M36" i="14"/>
  <c r="N36" i="14"/>
  <c r="O36" i="14"/>
  <c r="P36" i="14"/>
  <c r="H37" i="14"/>
  <c r="M37" i="14"/>
  <c r="N37" i="14"/>
  <c r="O37" i="14"/>
  <c r="P37" i="14"/>
  <c r="H38" i="14"/>
  <c r="M38" i="14"/>
  <c r="N38" i="14"/>
  <c r="O38" i="14"/>
  <c r="P38" i="14"/>
  <c r="H39" i="14"/>
  <c r="M39" i="14"/>
  <c r="N39" i="14"/>
  <c r="O39" i="14"/>
  <c r="P39" i="14"/>
  <c r="H40" i="14"/>
  <c r="M40" i="14"/>
  <c r="N40" i="14"/>
  <c r="O40" i="14"/>
  <c r="P40" i="14"/>
  <c r="H41" i="14"/>
  <c r="M41" i="14"/>
  <c r="N41" i="14"/>
  <c r="O41" i="14"/>
  <c r="P41" i="14"/>
  <c r="H42" i="14"/>
  <c r="M42" i="14"/>
  <c r="N42" i="14"/>
  <c r="O42" i="14"/>
  <c r="P42" i="14"/>
  <c r="H43" i="14"/>
  <c r="M43" i="14"/>
  <c r="N43" i="14"/>
  <c r="O43" i="14"/>
  <c r="P43" i="14"/>
  <c r="H44" i="14"/>
  <c r="M44" i="14"/>
  <c r="N44" i="14"/>
  <c r="O44" i="14"/>
  <c r="P44" i="14"/>
  <c r="H45" i="14"/>
  <c r="M45" i="14"/>
  <c r="N45" i="14"/>
  <c r="O45" i="14"/>
  <c r="P45" i="14"/>
  <c r="H46" i="14"/>
  <c r="M46" i="14"/>
  <c r="N46" i="14"/>
  <c r="O46" i="14"/>
  <c r="P46" i="14"/>
  <c r="H47" i="14"/>
  <c r="M47" i="14"/>
  <c r="N47" i="14"/>
  <c r="O47" i="14"/>
  <c r="P47" i="14"/>
  <c r="H48" i="14"/>
  <c r="M48" i="14"/>
  <c r="N48" i="14"/>
  <c r="O48" i="14"/>
  <c r="P48" i="14"/>
  <c r="H49" i="14"/>
  <c r="M49" i="14"/>
  <c r="N49" i="14"/>
  <c r="O49" i="14"/>
  <c r="P49" i="14"/>
  <c r="H51" i="14"/>
  <c r="M51" i="14"/>
  <c r="N51" i="14"/>
  <c r="O51" i="14"/>
  <c r="P51" i="14"/>
  <c r="N18" i="14"/>
  <c r="P18" i="14"/>
  <c r="N29" i="14"/>
  <c r="P29" i="14"/>
  <c r="N31" i="14"/>
  <c r="P31" i="14"/>
  <c r="P52" i="14"/>
  <c r="E22" i="2"/>
  <c r="H16" i="15"/>
  <c r="M16" i="15"/>
  <c r="N16" i="15"/>
  <c r="O16" i="15"/>
  <c r="P16" i="15"/>
  <c r="H17" i="15"/>
  <c r="M17" i="15"/>
  <c r="N17" i="15"/>
  <c r="O17" i="15"/>
  <c r="P17" i="15"/>
  <c r="H18" i="15"/>
  <c r="M18" i="15"/>
  <c r="N18" i="15"/>
  <c r="O18" i="15"/>
  <c r="P18" i="15"/>
  <c r="H19" i="15"/>
  <c r="M19" i="15"/>
  <c r="N19" i="15"/>
  <c r="O19" i="15"/>
  <c r="P19" i="15"/>
  <c r="H20" i="15"/>
  <c r="M20" i="15"/>
  <c r="N20" i="15"/>
  <c r="O20" i="15"/>
  <c r="P20" i="15"/>
  <c r="H21" i="15"/>
  <c r="M21" i="15"/>
  <c r="N21" i="15"/>
  <c r="O21" i="15"/>
  <c r="P21" i="15"/>
  <c r="H22" i="15"/>
  <c r="M22" i="15"/>
  <c r="N22" i="15"/>
  <c r="O22" i="15"/>
  <c r="P22" i="15"/>
  <c r="H23" i="15"/>
  <c r="M23" i="15"/>
  <c r="N23" i="15"/>
  <c r="O23" i="15"/>
  <c r="P23" i="15"/>
  <c r="H25" i="15"/>
  <c r="M25" i="15"/>
  <c r="N25" i="15"/>
  <c r="O25" i="15"/>
  <c r="P25" i="15"/>
  <c r="H27" i="15"/>
  <c r="M27" i="15"/>
  <c r="N27" i="15"/>
  <c r="O27" i="15"/>
  <c r="P27" i="15"/>
  <c r="H28" i="15"/>
  <c r="M28" i="15"/>
  <c r="N28" i="15"/>
  <c r="O28" i="15"/>
  <c r="P28" i="15"/>
  <c r="H29" i="15"/>
  <c r="M29" i="15"/>
  <c r="N29" i="15"/>
  <c r="O29" i="15"/>
  <c r="P29" i="15"/>
  <c r="H30" i="15"/>
  <c r="M30" i="15"/>
  <c r="N30" i="15"/>
  <c r="O30" i="15"/>
  <c r="P30" i="15"/>
  <c r="H31" i="15"/>
  <c r="M31" i="15"/>
  <c r="N31" i="15"/>
  <c r="O31" i="15"/>
  <c r="P31" i="15"/>
  <c r="H32" i="15"/>
  <c r="M32" i="15"/>
  <c r="N32" i="15"/>
  <c r="O32" i="15"/>
  <c r="P32" i="15"/>
  <c r="H33" i="15"/>
  <c r="M33" i="15"/>
  <c r="N33" i="15"/>
  <c r="O33" i="15"/>
  <c r="P33" i="15"/>
  <c r="H34" i="15"/>
  <c r="M34" i="15"/>
  <c r="N34" i="15"/>
  <c r="O34" i="15"/>
  <c r="P34" i="15"/>
  <c r="H35" i="15"/>
  <c r="M35" i="15"/>
  <c r="N35" i="15"/>
  <c r="O35" i="15"/>
  <c r="P35" i="15"/>
  <c r="H36" i="15"/>
  <c r="M36" i="15"/>
  <c r="N36" i="15"/>
  <c r="O36" i="15"/>
  <c r="P36" i="15"/>
  <c r="H37" i="15"/>
  <c r="M37" i="15"/>
  <c r="N37" i="15"/>
  <c r="O37" i="15"/>
  <c r="P37" i="15"/>
  <c r="H38" i="15"/>
  <c r="M38" i="15"/>
  <c r="N38" i="15"/>
  <c r="O38" i="15"/>
  <c r="P38" i="15"/>
  <c r="H39" i="15"/>
  <c r="M39" i="15"/>
  <c r="N39" i="15"/>
  <c r="O39" i="15"/>
  <c r="P39" i="15"/>
  <c r="H40" i="15"/>
  <c r="M40" i="15"/>
  <c r="N40" i="15"/>
  <c r="O40" i="15"/>
  <c r="P40" i="15"/>
  <c r="H41" i="15"/>
  <c r="M41" i="15"/>
  <c r="N41" i="15"/>
  <c r="O41" i="15"/>
  <c r="P41" i="15"/>
  <c r="H42" i="15"/>
  <c r="M42" i="15"/>
  <c r="N42" i="15"/>
  <c r="O42" i="15"/>
  <c r="P42" i="15"/>
  <c r="H43" i="15"/>
  <c r="M43" i="15"/>
  <c r="N43" i="15"/>
  <c r="O43" i="15"/>
  <c r="P43" i="15"/>
  <c r="H44" i="15"/>
  <c r="M44" i="15"/>
  <c r="N44" i="15"/>
  <c r="O44" i="15"/>
  <c r="P44" i="15"/>
  <c r="H45" i="15"/>
  <c r="M45" i="15"/>
  <c r="N45" i="15"/>
  <c r="O45" i="15"/>
  <c r="P45" i="15"/>
  <c r="H46" i="15"/>
  <c r="M46" i="15"/>
  <c r="N46" i="15"/>
  <c r="O46" i="15"/>
  <c r="P46" i="15"/>
  <c r="H47" i="15"/>
  <c r="M47" i="15"/>
  <c r="N47" i="15"/>
  <c r="O47" i="15"/>
  <c r="P47" i="15"/>
  <c r="H48" i="15"/>
  <c r="M48" i="15"/>
  <c r="N48" i="15"/>
  <c r="O48" i="15"/>
  <c r="P48" i="15"/>
  <c r="H49" i="15"/>
  <c r="M49" i="15"/>
  <c r="N49" i="15"/>
  <c r="O49" i="15"/>
  <c r="P49" i="15"/>
  <c r="H50" i="15"/>
  <c r="M50" i="15"/>
  <c r="N50" i="15"/>
  <c r="O50" i="15"/>
  <c r="P50" i="15"/>
  <c r="H51" i="15"/>
  <c r="M51" i="15"/>
  <c r="N51" i="15"/>
  <c r="O51" i="15"/>
  <c r="P51" i="15"/>
  <c r="H52" i="15"/>
  <c r="M52" i="15"/>
  <c r="N52" i="15"/>
  <c r="O52" i="15"/>
  <c r="P52" i="15"/>
  <c r="H53" i="15"/>
  <c r="M53" i="15"/>
  <c r="N53" i="15"/>
  <c r="O53" i="15"/>
  <c r="P53" i="15"/>
  <c r="H54" i="15"/>
  <c r="M54" i="15"/>
  <c r="N54" i="15"/>
  <c r="O54" i="15"/>
  <c r="P54" i="15"/>
  <c r="H55" i="15"/>
  <c r="M55" i="15"/>
  <c r="N55" i="15"/>
  <c r="O55" i="15"/>
  <c r="P55" i="15"/>
  <c r="H56" i="15"/>
  <c r="M56" i="15"/>
  <c r="N56" i="15"/>
  <c r="O56" i="15"/>
  <c r="P56" i="15"/>
  <c r="H57" i="15"/>
  <c r="M57" i="15"/>
  <c r="N57" i="15"/>
  <c r="O57" i="15"/>
  <c r="P57" i="15"/>
  <c r="H58" i="15"/>
  <c r="M58" i="15"/>
  <c r="N58" i="15"/>
  <c r="O58" i="15"/>
  <c r="P58" i="15"/>
  <c r="H59" i="15"/>
  <c r="M59" i="15"/>
  <c r="N59" i="15"/>
  <c r="O59" i="15"/>
  <c r="P59" i="15"/>
  <c r="H60" i="15"/>
  <c r="M60" i="15"/>
  <c r="N60" i="15"/>
  <c r="O60" i="15"/>
  <c r="P60" i="15"/>
  <c r="H61" i="15"/>
  <c r="M61" i="15"/>
  <c r="N61" i="15"/>
  <c r="O61" i="15"/>
  <c r="P61" i="15"/>
  <c r="H62" i="15"/>
  <c r="M62" i="15"/>
  <c r="N62" i="15"/>
  <c r="O62" i="15"/>
  <c r="P62" i="15"/>
  <c r="H63" i="15"/>
  <c r="M63" i="15"/>
  <c r="N63" i="15"/>
  <c r="O63" i="15"/>
  <c r="P63" i="15"/>
  <c r="H64" i="15"/>
  <c r="M64" i="15"/>
  <c r="N64" i="15"/>
  <c r="O64" i="15"/>
  <c r="P64" i="15"/>
  <c r="H66" i="15"/>
  <c r="M66" i="15"/>
  <c r="N66" i="15"/>
  <c r="O66" i="15"/>
  <c r="P66" i="15"/>
  <c r="H67" i="15"/>
  <c r="M67" i="15"/>
  <c r="N67" i="15"/>
  <c r="O67" i="15"/>
  <c r="P67" i="15"/>
  <c r="H69" i="15"/>
  <c r="M69" i="15"/>
  <c r="N69" i="15"/>
  <c r="O69" i="15"/>
  <c r="P69" i="15"/>
  <c r="H70" i="15"/>
  <c r="M70" i="15"/>
  <c r="N70" i="15"/>
  <c r="O70" i="15"/>
  <c r="P70" i="15"/>
  <c r="H71" i="15"/>
  <c r="M71" i="15"/>
  <c r="N71" i="15"/>
  <c r="O71" i="15"/>
  <c r="P71" i="15"/>
  <c r="H72" i="15"/>
  <c r="M72" i="15"/>
  <c r="N72" i="15"/>
  <c r="O72" i="15"/>
  <c r="P72" i="15"/>
  <c r="H73" i="15"/>
  <c r="M73" i="15"/>
  <c r="N73" i="15"/>
  <c r="O73" i="15"/>
  <c r="P73" i="15"/>
  <c r="H74" i="15"/>
  <c r="M74" i="15"/>
  <c r="N74" i="15"/>
  <c r="O74" i="15"/>
  <c r="P74" i="15"/>
  <c r="H75" i="15"/>
  <c r="M75" i="15"/>
  <c r="N75" i="15"/>
  <c r="O75" i="15"/>
  <c r="P75" i="15"/>
  <c r="H76" i="15"/>
  <c r="M76" i="15"/>
  <c r="N76" i="15"/>
  <c r="O76" i="15"/>
  <c r="P76" i="15"/>
  <c r="H77" i="15"/>
  <c r="M77" i="15"/>
  <c r="N77" i="15"/>
  <c r="O77" i="15"/>
  <c r="P77" i="15"/>
  <c r="H78" i="15"/>
  <c r="M78" i="15"/>
  <c r="N78" i="15"/>
  <c r="O78" i="15"/>
  <c r="P78" i="15"/>
  <c r="H79" i="15"/>
  <c r="M79" i="15"/>
  <c r="N79" i="15"/>
  <c r="O79" i="15"/>
  <c r="P79" i="15"/>
  <c r="H80" i="15"/>
  <c r="M80" i="15"/>
  <c r="N80" i="15"/>
  <c r="O80" i="15"/>
  <c r="P80" i="15"/>
  <c r="H81" i="15"/>
  <c r="M81" i="15"/>
  <c r="N81" i="15"/>
  <c r="O81" i="15"/>
  <c r="P81" i="15"/>
  <c r="H82" i="15"/>
  <c r="M82" i="15"/>
  <c r="N82" i="15"/>
  <c r="O82" i="15"/>
  <c r="P82" i="15"/>
  <c r="H83" i="15"/>
  <c r="M83" i="15"/>
  <c r="N83" i="15"/>
  <c r="O83" i="15"/>
  <c r="P83" i="15"/>
  <c r="H84" i="15"/>
  <c r="M84" i="15"/>
  <c r="N84" i="15"/>
  <c r="O84" i="15"/>
  <c r="P84" i="15"/>
  <c r="H85" i="15"/>
  <c r="M85" i="15"/>
  <c r="N85" i="15"/>
  <c r="O85" i="15"/>
  <c r="P85" i="15"/>
  <c r="H86" i="15"/>
  <c r="M86" i="15"/>
  <c r="N86" i="15"/>
  <c r="O86" i="15"/>
  <c r="P86" i="15"/>
  <c r="H87" i="15"/>
  <c r="M87" i="15"/>
  <c r="N87" i="15"/>
  <c r="O87" i="15"/>
  <c r="P87" i="15"/>
  <c r="H88" i="15"/>
  <c r="M88" i="15"/>
  <c r="N88" i="15"/>
  <c r="O88" i="15"/>
  <c r="P88" i="15"/>
  <c r="H89" i="15"/>
  <c r="M89" i="15"/>
  <c r="N89" i="15"/>
  <c r="O89" i="15"/>
  <c r="P89" i="15"/>
  <c r="H90" i="15"/>
  <c r="M90" i="15"/>
  <c r="N90" i="15"/>
  <c r="O90" i="15"/>
  <c r="P90" i="15"/>
  <c r="H91" i="15"/>
  <c r="M91" i="15"/>
  <c r="N91" i="15"/>
  <c r="O91" i="15"/>
  <c r="P91" i="15"/>
  <c r="H92" i="15"/>
  <c r="M92" i="15"/>
  <c r="N92" i="15"/>
  <c r="O92" i="15"/>
  <c r="P92" i="15"/>
  <c r="H93" i="15"/>
  <c r="M93" i="15"/>
  <c r="N93" i="15"/>
  <c r="O93" i="15"/>
  <c r="P93" i="15"/>
  <c r="H94" i="15"/>
  <c r="M94" i="15"/>
  <c r="N94" i="15"/>
  <c r="O94" i="15"/>
  <c r="P94" i="15"/>
  <c r="M96" i="15"/>
  <c r="N96" i="15"/>
  <c r="O96" i="15"/>
  <c r="P96" i="15"/>
  <c r="N15" i="15"/>
  <c r="O15" i="15"/>
  <c r="P15" i="15"/>
  <c r="N65" i="15"/>
  <c r="O65" i="15"/>
  <c r="P65" i="15"/>
  <c r="N68" i="15"/>
  <c r="O68" i="15"/>
  <c r="P68" i="15"/>
  <c r="N95" i="15"/>
  <c r="O95" i="15"/>
  <c r="M95" i="15"/>
  <c r="P95" i="15"/>
  <c r="P97" i="15"/>
  <c r="E23" i="2"/>
  <c r="H14" i="21"/>
  <c r="M14" i="21"/>
  <c r="N14" i="21"/>
  <c r="O14" i="21"/>
  <c r="P14" i="21"/>
  <c r="H15" i="21"/>
  <c r="M15" i="21"/>
  <c r="N15" i="21"/>
  <c r="O15" i="21"/>
  <c r="P15" i="21"/>
  <c r="H16" i="21"/>
  <c r="M16" i="21"/>
  <c r="N16" i="21"/>
  <c r="O16" i="21"/>
  <c r="P16" i="21"/>
  <c r="H17" i="21"/>
  <c r="M17" i="21"/>
  <c r="N17" i="21"/>
  <c r="O17" i="21"/>
  <c r="P17" i="21"/>
  <c r="H18" i="21"/>
  <c r="M18" i="21"/>
  <c r="N18" i="21"/>
  <c r="O18" i="21"/>
  <c r="P18" i="21"/>
  <c r="H19" i="21"/>
  <c r="M19" i="21"/>
  <c r="N19" i="21"/>
  <c r="O19" i="21"/>
  <c r="P19" i="21"/>
  <c r="H20" i="21"/>
  <c r="M20" i="21"/>
  <c r="N20" i="21"/>
  <c r="O20" i="21"/>
  <c r="P20" i="21"/>
  <c r="H21" i="21"/>
  <c r="M21" i="21"/>
  <c r="N21" i="21"/>
  <c r="O21" i="21"/>
  <c r="P21" i="21"/>
  <c r="H22" i="21"/>
  <c r="M22" i="21"/>
  <c r="N22" i="21"/>
  <c r="O22" i="21"/>
  <c r="P22" i="21"/>
  <c r="H23" i="21"/>
  <c r="M23" i="21"/>
  <c r="N23" i="21"/>
  <c r="O23" i="21"/>
  <c r="P23" i="21"/>
  <c r="H24" i="21"/>
  <c r="M24" i="21"/>
  <c r="N24" i="21"/>
  <c r="O24" i="21"/>
  <c r="P24" i="21"/>
  <c r="H25" i="21"/>
  <c r="M25" i="21"/>
  <c r="N25" i="21"/>
  <c r="O25" i="21"/>
  <c r="P25" i="21"/>
  <c r="H26" i="21"/>
  <c r="M26" i="21"/>
  <c r="N26" i="21"/>
  <c r="O26" i="21"/>
  <c r="P26" i="21"/>
  <c r="H27" i="21"/>
  <c r="M27" i="21"/>
  <c r="N27" i="21"/>
  <c r="O27" i="21"/>
  <c r="P27" i="21"/>
  <c r="H28" i="21"/>
  <c r="M28" i="21"/>
  <c r="N28" i="21"/>
  <c r="O28" i="21"/>
  <c r="P28" i="21"/>
  <c r="H29" i="21"/>
  <c r="M29" i="21"/>
  <c r="N29" i="21"/>
  <c r="O29" i="21"/>
  <c r="P29" i="21"/>
  <c r="H30" i="21"/>
  <c r="M30" i="21"/>
  <c r="N30" i="21"/>
  <c r="O30" i="21"/>
  <c r="P30" i="21"/>
  <c r="H31" i="21"/>
  <c r="M31" i="21"/>
  <c r="N31" i="21"/>
  <c r="O31" i="21"/>
  <c r="P31" i="21"/>
  <c r="H32" i="21"/>
  <c r="M32" i="21"/>
  <c r="N32" i="21"/>
  <c r="O32" i="21"/>
  <c r="P32" i="21"/>
  <c r="H33" i="21"/>
  <c r="M33" i="21"/>
  <c r="N33" i="21"/>
  <c r="O33" i="21"/>
  <c r="P33" i="21"/>
  <c r="H34" i="21"/>
  <c r="M34" i="21"/>
  <c r="N34" i="21"/>
  <c r="O34" i="21"/>
  <c r="P34" i="21"/>
  <c r="H35" i="21"/>
  <c r="M35" i="21"/>
  <c r="N35" i="21"/>
  <c r="O35" i="21"/>
  <c r="P35" i="21"/>
  <c r="H36" i="21"/>
  <c r="M36" i="21"/>
  <c r="N36" i="21"/>
  <c r="O36" i="21"/>
  <c r="P36" i="21"/>
  <c r="H37" i="21"/>
  <c r="M37" i="21"/>
  <c r="N37" i="21"/>
  <c r="O37" i="21"/>
  <c r="P37" i="21"/>
  <c r="H38" i="21"/>
  <c r="M38" i="21"/>
  <c r="N38" i="21"/>
  <c r="O38" i="21"/>
  <c r="P38" i="21"/>
  <c r="H39" i="21"/>
  <c r="M39" i="21"/>
  <c r="N39" i="21"/>
  <c r="O39" i="21"/>
  <c r="P39" i="21"/>
  <c r="H40" i="21"/>
  <c r="M40" i="21"/>
  <c r="N40" i="21"/>
  <c r="O40" i="21"/>
  <c r="P40" i="21"/>
  <c r="H41" i="21"/>
  <c r="M41" i="21"/>
  <c r="N41" i="21"/>
  <c r="O41" i="21"/>
  <c r="P41" i="21"/>
  <c r="H42" i="21"/>
  <c r="M42" i="21"/>
  <c r="N42" i="21"/>
  <c r="O42" i="21"/>
  <c r="P42" i="21"/>
  <c r="H43" i="21"/>
  <c r="M43" i="21"/>
  <c r="N43" i="21"/>
  <c r="O43" i="21"/>
  <c r="P43" i="21"/>
  <c r="H44" i="21"/>
  <c r="M44" i="21"/>
  <c r="N44" i="21"/>
  <c r="O44" i="21"/>
  <c r="P44" i="21"/>
  <c r="H45" i="21"/>
  <c r="M45" i="21"/>
  <c r="N45" i="21"/>
  <c r="O45" i="21"/>
  <c r="P45" i="21"/>
  <c r="H46" i="21"/>
  <c r="M46" i="21"/>
  <c r="N46" i="21"/>
  <c r="O46" i="21"/>
  <c r="P46" i="21"/>
  <c r="H47" i="21"/>
  <c r="M47" i="21"/>
  <c r="N47" i="21"/>
  <c r="O47" i="21"/>
  <c r="P47" i="21"/>
  <c r="H48" i="21"/>
  <c r="M48" i="21"/>
  <c r="N48" i="21"/>
  <c r="O48" i="21"/>
  <c r="P48" i="21"/>
  <c r="H49" i="21"/>
  <c r="M49" i="21"/>
  <c r="N49" i="21"/>
  <c r="O49" i="21"/>
  <c r="P49" i="21"/>
  <c r="H50" i="21"/>
  <c r="M50" i="21"/>
  <c r="N50" i="21"/>
  <c r="O50" i="21"/>
  <c r="P50" i="21"/>
  <c r="H51" i="21"/>
  <c r="M51" i="21"/>
  <c r="N51" i="21"/>
  <c r="O51" i="21"/>
  <c r="P51" i="21"/>
  <c r="H52" i="21"/>
  <c r="M52" i="21"/>
  <c r="N52" i="21"/>
  <c r="O52" i="21"/>
  <c r="P52" i="21"/>
  <c r="H53" i="21"/>
  <c r="M53" i="21"/>
  <c r="N53" i="21"/>
  <c r="O53" i="21"/>
  <c r="P53" i="21"/>
  <c r="H54" i="21"/>
  <c r="M54" i="21"/>
  <c r="N54" i="21"/>
  <c r="O54" i="21"/>
  <c r="P54" i="21"/>
  <c r="H55" i="21"/>
  <c r="M55" i="21"/>
  <c r="N55" i="21"/>
  <c r="O55" i="21"/>
  <c r="P55" i="21"/>
  <c r="H56" i="21"/>
  <c r="M56" i="21"/>
  <c r="N56" i="21"/>
  <c r="O56" i="21"/>
  <c r="P56" i="21"/>
  <c r="H57" i="21"/>
  <c r="M57" i="21"/>
  <c r="N57" i="21"/>
  <c r="O57" i="21"/>
  <c r="P57" i="21"/>
  <c r="H58" i="21"/>
  <c r="M58" i="21"/>
  <c r="N58" i="21"/>
  <c r="O58" i="21"/>
  <c r="P58" i="21"/>
  <c r="H59" i="21"/>
  <c r="M59" i="21"/>
  <c r="N59" i="21"/>
  <c r="O59" i="21"/>
  <c r="P59" i="21"/>
  <c r="H60" i="21"/>
  <c r="M60" i="21"/>
  <c r="N60" i="21"/>
  <c r="O60" i="21"/>
  <c r="P60" i="21"/>
  <c r="H61" i="21"/>
  <c r="M61" i="21"/>
  <c r="N61" i="21"/>
  <c r="O61" i="21"/>
  <c r="P61" i="21"/>
  <c r="H62" i="21"/>
  <c r="M62" i="21"/>
  <c r="N62" i="21"/>
  <c r="O62" i="21"/>
  <c r="P62" i="21"/>
  <c r="H63" i="21"/>
  <c r="M63" i="21"/>
  <c r="N63" i="21"/>
  <c r="O63" i="21"/>
  <c r="P63" i="21"/>
  <c r="H64" i="21"/>
  <c r="M64" i="21"/>
  <c r="N64" i="21"/>
  <c r="O64" i="21"/>
  <c r="P64" i="21"/>
  <c r="H65" i="21"/>
  <c r="M65" i="21"/>
  <c r="N65" i="21"/>
  <c r="O65" i="21"/>
  <c r="P65" i="21"/>
  <c r="H66" i="21"/>
  <c r="M66" i="21"/>
  <c r="N66" i="21"/>
  <c r="O66" i="21"/>
  <c r="P66" i="21"/>
  <c r="H67" i="21"/>
  <c r="M67" i="21"/>
  <c r="N67" i="21"/>
  <c r="O67" i="21"/>
  <c r="P67" i="21"/>
  <c r="H68" i="21"/>
  <c r="M68" i="21"/>
  <c r="N68" i="21"/>
  <c r="O68" i="21"/>
  <c r="P68" i="21"/>
  <c r="H69" i="21"/>
  <c r="M69" i="21"/>
  <c r="N69" i="21"/>
  <c r="O69" i="21"/>
  <c r="P69" i="21"/>
  <c r="H70" i="21"/>
  <c r="M70" i="21"/>
  <c r="N70" i="21"/>
  <c r="O70" i="21"/>
  <c r="P70" i="21"/>
  <c r="H71" i="21"/>
  <c r="M71" i="21"/>
  <c r="N71" i="21"/>
  <c r="O71" i="21"/>
  <c r="P71" i="21"/>
  <c r="H72" i="21"/>
  <c r="M72" i="21"/>
  <c r="N72" i="21"/>
  <c r="O72" i="21"/>
  <c r="P72" i="21"/>
  <c r="H73" i="21"/>
  <c r="M73" i="21"/>
  <c r="N73" i="21"/>
  <c r="O73" i="21"/>
  <c r="P73" i="21"/>
  <c r="H74" i="21"/>
  <c r="M74" i="21"/>
  <c r="N74" i="21"/>
  <c r="O74" i="21"/>
  <c r="P74" i="21"/>
  <c r="H75" i="21"/>
  <c r="M75" i="21"/>
  <c r="N75" i="21"/>
  <c r="O75" i="21"/>
  <c r="P75" i="21"/>
  <c r="H76" i="21"/>
  <c r="M76" i="21"/>
  <c r="N76" i="21"/>
  <c r="O76" i="21"/>
  <c r="P76" i="21"/>
  <c r="H77" i="21"/>
  <c r="M77" i="21"/>
  <c r="N77" i="21"/>
  <c r="O77" i="21"/>
  <c r="P77" i="21"/>
  <c r="H78" i="21"/>
  <c r="M78" i="21"/>
  <c r="N78" i="21"/>
  <c r="O78" i="21"/>
  <c r="P78" i="21"/>
  <c r="H79" i="21"/>
  <c r="M79" i="21"/>
  <c r="N79" i="21"/>
  <c r="O79" i="21"/>
  <c r="P79" i="21"/>
  <c r="H80" i="21"/>
  <c r="M80" i="21"/>
  <c r="N80" i="21"/>
  <c r="O80" i="21"/>
  <c r="P80" i="21"/>
  <c r="H81" i="21"/>
  <c r="M81" i="21"/>
  <c r="N81" i="21"/>
  <c r="O81" i="21"/>
  <c r="P81" i="21"/>
  <c r="H82" i="21"/>
  <c r="M82" i="21"/>
  <c r="N82" i="21"/>
  <c r="O82" i="21"/>
  <c r="P82" i="21"/>
  <c r="H83" i="21"/>
  <c r="M83" i="21"/>
  <c r="N83" i="21"/>
  <c r="O83" i="21"/>
  <c r="P83" i="21"/>
  <c r="H84" i="21"/>
  <c r="M84" i="21"/>
  <c r="N84" i="21"/>
  <c r="O84" i="21"/>
  <c r="P84" i="21"/>
  <c r="H85" i="21"/>
  <c r="M85" i="21"/>
  <c r="N85" i="21"/>
  <c r="O85" i="21"/>
  <c r="P85" i="21"/>
  <c r="H86" i="21"/>
  <c r="M86" i="21"/>
  <c r="N86" i="21"/>
  <c r="O86" i="21"/>
  <c r="P86" i="21"/>
  <c r="H87" i="21"/>
  <c r="M87" i="21"/>
  <c r="N87" i="21"/>
  <c r="O87" i="21"/>
  <c r="P87" i="21"/>
  <c r="P88" i="21"/>
  <c r="E24" i="2"/>
  <c r="H14" i="16"/>
  <c r="M14" i="16"/>
  <c r="N14" i="16"/>
  <c r="O14" i="16"/>
  <c r="P14" i="16"/>
  <c r="H15" i="16"/>
  <c r="M15" i="16"/>
  <c r="N15" i="16"/>
  <c r="O15" i="16"/>
  <c r="P15" i="16"/>
  <c r="H16" i="16"/>
  <c r="M16" i="16"/>
  <c r="N16" i="16"/>
  <c r="O16" i="16"/>
  <c r="P16" i="16"/>
  <c r="H17" i="16"/>
  <c r="M17" i="16"/>
  <c r="N17" i="16"/>
  <c r="O17" i="16"/>
  <c r="P17" i="16"/>
  <c r="H18" i="16"/>
  <c r="M18" i="16"/>
  <c r="N18" i="16"/>
  <c r="O18" i="16"/>
  <c r="P18" i="16"/>
  <c r="H19" i="16"/>
  <c r="M19" i="16"/>
  <c r="N19" i="16"/>
  <c r="O19" i="16"/>
  <c r="P19" i="16"/>
  <c r="H20" i="16"/>
  <c r="M20" i="16"/>
  <c r="N20" i="16"/>
  <c r="O20" i="16"/>
  <c r="P20" i="16"/>
  <c r="H21" i="16"/>
  <c r="M21" i="16"/>
  <c r="N21" i="16"/>
  <c r="O21" i="16"/>
  <c r="P21" i="16"/>
  <c r="H22" i="16"/>
  <c r="M22" i="16"/>
  <c r="N22" i="16"/>
  <c r="O22" i="16"/>
  <c r="P22" i="16"/>
  <c r="H23" i="16"/>
  <c r="M23" i="16"/>
  <c r="N23" i="16"/>
  <c r="O23" i="16"/>
  <c r="P23" i="16"/>
  <c r="H24" i="16"/>
  <c r="M24" i="16"/>
  <c r="N24" i="16"/>
  <c r="O24" i="16"/>
  <c r="P24" i="16"/>
  <c r="H25" i="16"/>
  <c r="M25" i="16"/>
  <c r="N25" i="16"/>
  <c r="O25" i="16"/>
  <c r="P25" i="16"/>
  <c r="H26" i="16"/>
  <c r="M26" i="16"/>
  <c r="N26" i="16"/>
  <c r="O26" i="16"/>
  <c r="P26" i="16"/>
  <c r="H27" i="16"/>
  <c r="M27" i="16"/>
  <c r="N27" i="16"/>
  <c r="O27" i="16"/>
  <c r="P27" i="16"/>
  <c r="H28" i="16"/>
  <c r="M28" i="16"/>
  <c r="N28" i="16"/>
  <c r="O28" i="16"/>
  <c r="P28" i="16"/>
  <c r="H29" i="16"/>
  <c r="M29" i="16"/>
  <c r="N29" i="16"/>
  <c r="O29" i="16"/>
  <c r="P29" i="16"/>
  <c r="H30" i="16"/>
  <c r="M30" i="16"/>
  <c r="N30" i="16"/>
  <c r="O30" i="16"/>
  <c r="P30" i="16"/>
  <c r="H31" i="16"/>
  <c r="M31" i="16"/>
  <c r="N31" i="16"/>
  <c r="O31" i="16"/>
  <c r="P31" i="16"/>
  <c r="H32" i="16"/>
  <c r="M32" i="16"/>
  <c r="N32" i="16"/>
  <c r="O32" i="16"/>
  <c r="P32" i="16"/>
  <c r="H33" i="16"/>
  <c r="M33" i="16"/>
  <c r="N33" i="16"/>
  <c r="O33" i="16"/>
  <c r="P33" i="16"/>
  <c r="H34" i="16"/>
  <c r="M34" i="16"/>
  <c r="N34" i="16"/>
  <c r="O34" i="16"/>
  <c r="P34" i="16"/>
  <c r="H35" i="16"/>
  <c r="M35" i="16"/>
  <c r="N35" i="16"/>
  <c r="O35" i="16"/>
  <c r="P35" i="16"/>
  <c r="H36" i="16"/>
  <c r="M36" i="16"/>
  <c r="N36" i="16"/>
  <c r="O36" i="16"/>
  <c r="P36" i="16"/>
  <c r="H37" i="16"/>
  <c r="M37" i="16"/>
  <c r="N37" i="16"/>
  <c r="O37" i="16"/>
  <c r="P37" i="16"/>
  <c r="H38" i="16"/>
  <c r="M38" i="16"/>
  <c r="N38" i="16"/>
  <c r="O38" i="16"/>
  <c r="P38" i="16"/>
  <c r="H39" i="16"/>
  <c r="M39" i="16"/>
  <c r="N39" i="16"/>
  <c r="O39" i="16"/>
  <c r="P39" i="16"/>
  <c r="H40" i="16"/>
  <c r="M40" i="16"/>
  <c r="N40" i="16"/>
  <c r="O40" i="16"/>
  <c r="P40" i="16"/>
  <c r="H41" i="16"/>
  <c r="M41" i="16"/>
  <c r="N41" i="16"/>
  <c r="O41" i="16"/>
  <c r="P41" i="16"/>
  <c r="H42" i="16"/>
  <c r="M42" i="16"/>
  <c r="N42" i="16"/>
  <c r="O42" i="16"/>
  <c r="P42" i="16"/>
  <c r="H43" i="16"/>
  <c r="M43" i="16"/>
  <c r="N43" i="16"/>
  <c r="O43" i="16"/>
  <c r="P43" i="16"/>
  <c r="H44" i="16"/>
  <c r="M44" i="16"/>
  <c r="N44" i="16"/>
  <c r="O44" i="16"/>
  <c r="P44" i="16"/>
  <c r="H45" i="16"/>
  <c r="M45" i="16"/>
  <c r="N45" i="16"/>
  <c r="O45" i="16"/>
  <c r="P45" i="16"/>
  <c r="P46" i="16"/>
  <c r="E25" i="2"/>
  <c r="H15" i="17"/>
  <c r="M15" i="17"/>
  <c r="N15" i="17"/>
  <c r="O15" i="17"/>
  <c r="P15" i="17"/>
  <c r="H16" i="17"/>
  <c r="M16" i="17"/>
  <c r="N16" i="17"/>
  <c r="O16" i="17"/>
  <c r="P16" i="17"/>
  <c r="H17" i="17"/>
  <c r="M17" i="17"/>
  <c r="N17" i="17"/>
  <c r="O17" i="17"/>
  <c r="P17" i="17"/>
  <c r="H18" i="17"/>
  <c r="M18" i="17"/>
  <c r="N18" i="17"/>
  <c r="O18" i="17"/>
  <c r="P18" i="17"/>
  <c r="H19" i="17"/>
  <c r="M19" i="17"/>
  <c r="N19" i="17"/>
  <c r="O19" i="17"/>
  <c r="P19" i="17"/>
  <c r="H20" i="17"/>
  <c r="M20" i="17"/>
  <c r="N20" i="17"/>
  <c r="O20" i="17"/>
  <c r="P20" i="17"/>
  <c r="H21" i="17"/>
  <c r="M21" i="17"/>
  <c r="N21" i="17"/>
  <c r="O21" i="17"/>
  <c r="P21" i="17"/>
  <c r="H22" i="17"/>
  <c r="M22" i="17"/>
  <c r="N22" i="17"/>
  <c r="O22" i="17"/>
  <c r="P22" i="17"/>
  <c r="H23" i="17"/>
  <c r="M23" i="17"/>
  <c r="N23" i="17"/>
  <c r="O23" i="17"/>
  <c r="P23" i="17"/>
  <c r="H24" i="17"/>
  <c r="M24" i="17"/>
  <c r="N24" i="17"/>
  <c r="O24" i="17"/>
  <c r="P24" i="17"/>
  <c r="H25" i="17"/>
  <c r="M25" i="17"/>
  <c r="N25" i="17"/>
  <c r="O25" i="17"/>
  <c r="P25" i="17"/>
  <c r="H26" i="17"/>
  <c r="M26" i="17"/>
  <c r="N26" i="17"/>
  <c r="O26" i="17"/>
  <c r="P26" i="17"/>
  <c r="P27" i="17"/>
  <c r="E26" i="2"/>
  <c r="H14" i="18"/>
  <c r="M14" i="18"/>
  <c r="N14" i="18"/>
  <c r="O14" i="18"/>
  <c r="P14" i="18"/>
  <c r="H15" i="18"/>
  <c r="M15" i="18"/>
  <c r="N15" i="18"/>
  <c r="O15" i="18"/>
  <c r="P15" i="18"/>
  <c r="H16" i="18"/>
  <c r="M16" i="18"/>
  <c r="N16" i="18"/>
  <c r="O16" i="18"/>
  <c r="P16" i="18"/>
  <c r="H17" i="18"/>
  <c r="M17" i="18"/>
  <c r="N17" i="18"/>
  <c r="O17" i="18"/>
  <c r="P17" i="18"/>
  <c r="H18" i="18"/>
  <c r="M18" i="18"/>
  <c r="N18" i="18"/>
  <c r="O18" i="18"/>
  <c r="P18" i="18"/>
  <c r="H19" i="18"/>
  <c r="M19" i="18"/>
  <c r="N19" i="18"/>
  <c r="O19" i="18"/>
  <c r="P19" i="18"/>
  <c r="H20" i="18"/>
  <c r="M20" i="18"/>
  <c r="N20" i="18"/>
  <c r="O20" i="18"/>
  <c r="P20" i="18"/>
  <c r="H21" i="18"/>
  <c r="M21" i="18"/>
  <c r="N21" i="18"/>
  <c r="O21" i="18"/>
  <c r="P21" i="18"/>
  <c r="H22" i="18"/>
  <c r="M22" i="18"/>
  <c r="N22" i="18"/>
  <c r="O22" i="18"/>
  <c r="P22" i="18"/>
  <c r="H23" i="18"/>
  <c r="M23" i="18"/>
  <c r="N23" i="18"/>
  <c r="O23" i="18"/>
  <c r="P23" i="18"/>
  <c r="H24" i="18"/>
  <c r="M24" i="18"/>
  <c r="N24" i="18"/>
  <c r="O24" i="18"/>
  <c r="P24" i="18"/>
  <c r="H25" i="18"/>
  <c r="M25" i="18"/>
  <c r="N25" i="18"/>
  <c r="O25" i="18"/>
  <c r="P25" i="18"/>
  <c r="H26" i="18"/>
  <c r="M26" i="18"/>
  <c r="N26" i="18"/>
  <c r="O26" i="18"/>
  <c r="P26" i="18"/>
  <c r="H27" i="18"/>
  <c r="M27" i="18"/>
  <c r="N27" i="18"/>
  <c r="O27" i="18"/>
  <c r="P27" i="18"/>
  <c r="H28" i="18"/>
  <c r="M28" i="18"/>
  <c r="N28" i="18"/>
  <c r="O28" i="18"/>
  <c r="P28" i="18"/>
  <c r="H29" i="18"/>
  <c r="M29" i="18"/>
  <c r="N29" i="18"/>
  <c r="O29" i="18"/>
  <c r="P29" i="18"/>
  <c r="H30" i="18"/>
  <c r="M30" i="18"/>
  <c r="N30" i="18"/>
  <c r="O30" i="18"/>
  <c r="P30" i="18"/>
  <c r="H31" i="18"/>
  <c r="M31" i="18"/>
  <c r="N31" i="18"/>
  <c r="O31" i="18"/>
  <c r="P31" i="18"/>
  <c r="H32" i="18"/>
  <c r="M32" i="18"/>
  <c r="N32" i="18"/>
  <c r="O32" i="18"/>
  <c r="P32" i="18"/>
  <c r="H33" i="18"/>
  <c r="M33" i="18"/>
  <c r="N33" i="18"/>
  <c r="O33" i="18"/>
  <c r="P33" i="18"/>
  <c r="H34" i="18"/>
  <c r="M34" i="18"/>
  <c r="N34" i="18"/>
  <c r="O34" i="18"/>
  <c r="P34" i="18"/>
  <c r="H35" i="18"/>
  <c r="M35" i="18"/>
  <c r="N35" i="18"/>
  <c r="O35" i="18"/>
  <c r="P35" i="18"/>
  <c r="P36" i="18"/>
  <c r="E27" i="2"/>
  <c r="H14" i="6"/>
  <c r="M14" i="6"/>
  <c r="N14" i="6"/>
  <c r="O14" i="6"/>
  <c r="P14" i="6"/>
  <c r="H15" i="6"/>
  <c r="M15" i="6"/>
  <c r="N15" i="6"/>
  <c r="O15" i="6"/>
  <c r="P15" i="6"/>
  <c r="H16" i="6"/>
  <c r="M16" i="6"/>
  <c r="N16" i="6"/>
  <c r="O16" i="6"/>
  <c r="P16" i="6"/>
  <c r="H17" i="6"/>
  <c r="M17" i="6"/>
  <c r="N17" i="6"/>
  <c r="O17" i="6"/>
  <c r="P17" i="6"/>
  <c r="H18" i="6"/>
  <c r="M18" i="6"/>
  <c r="N18" i="6"/>
  <c r="O18" i="6"/>
  <c r="P18" i="6"/>
  <c r="H19" i="6"/>
  <c r="M19" i="6"/>
  <c r="N19" i="6"/>
  <c r="O19" i="6"/>
  <c r="P19" i="6"/>
  <c r="H20" i="6"/>
  <c r="M20" i="6"/>
  <c r="N20" i="6"/>
  <c r="O20" i="6"/>
  <c r="P20" i="6"/>
  <c r="H21" i="6"/>
  <c r="M21" i="6"/>
  <c r="N21" i="6"/>
  <c r="O21" i="6"/>
  <c r="P21" i="6"/>
  <c r="H22" i="6"/>
  <c r="M22" i="6"/>
  <c r="N22" i="6"/>
  <c r="O22" i="6"/>
  <c r="P22" i="6"/>
  <c r="H23" i="6"/>
  <c r="M23" i="6"/>
  <c r="N23" i="6"/>
  <c r="O23" i="6"/>
  <c r="P23" i="6"/>
  <c r="H24" i="6"/>
  <c r="M24" i="6"/>
  <c r="N24" i="6"/>
  <c r="O24" i="6"/>
  <c r="P24" i="6"/>
  <c r="H25" i="6"/>
  <c r="M25" i="6"/>
  <c r="N25" i="6"/>
  <c r="O25" i="6"/>
  <c r="P25" i="6"/>
  <c r="H26" i="6"/>
  <c r="M26" i="6"/>
  <c r="N26" i="6"/>
  <c r="O26" i="6"/>
  <c r="P26" i="6"/>
  <c r="H27" i="6"/>
  <c r="M27" i="6"/>
  <c r="N27" i="6"/>
  <c r="O27" i="6"/>
  <c r="P27" i="6"/>
  <c r="H28" i="6"/>
  <c r="M28" i="6"/>
  <c r="N28" i="6"/>
  <c r="O28" i="6"/>
  <c r="P28" i="6"/>
  <c r="H29" i="6"/>
  <c r="M29" i="6"/>
  <c r="N29" i="6"/>
  <c r="O29" i="6"/>
  <c r="P29" i="6"/>
  <c r="H30" i="6"/>
  <c r="M30" i="6"/>
  <c r="N30" i="6"/>
  <c r="O30" i="6"/>
  <c r="P30" i="6"/>
  <c r="H31" i="6"/>
  <c r="M31" i="6"/>
  <c r="N31" i="6"/>
  <c r="O31" i="6"/>
  <c r="P31" i="6"/>
  <c r="H32" i="6"/>
  <c r="M32" i="6"/>
  <c r="N32" i="6"/>
  <c r="O32" i="6"/>
  <c r="P32" i="6"/>
  <c r="H33" i="6"/>
  <c r="M33" i="6"/>
  <c r="N33" i="6"/>
  <c r="O33" i="6"/>
  <c r="P33" i="6"/>
  <c r="H34" i="6"/>
  <c r="M34" i="6"/>
  <c r="N34" i="6"/>
  <c r="O34" i="6"/>
  <c r="P34" i="6"/>
  <c r="H35" i="6"/>
  <c r="M35" i="6"/>
  <c r="N35" i="6"/>
  <c r="O35" i="6"/>
  <c r="P35" i="6"/>
  <c r="H36" i="6"/>
  <c r="M36" i="6"/>
  <c r="N36" i="6"/>
  <c r="O36" i="6"/>
  <c r="P36" i="6"/>
  <c r="H37" i="6"/>
  <c r="M37" i="6"/>
  <c r="N37" i="6"/>
  <c r="O37" i="6"/>
  <c r="P37" i="6"/>
  <c r="H38" i="6"/>
  <c r="M38" i="6"/>
  <c r="N38" i="6"/>
  <c r="O38" i="6"/>
  <c r="P38" i="6"/>
  <c r="H39" i="6"/>
  <c r="M39" i="6"/>
  <c r="N39" i="6"/>
  <c r="O39" i="6"/>
  <c r="P39" i="6"/>
  <c r="H40" i="6"/>
  <c r="M40" i="6"/>
  <c r="N40" i="6"/>
  <c r="O40" i="6"/>
  <c r="P40" i="6"/>
  <c r="H41" i="6"/>
  <c r="M41" i="6"/>
  <c r="N41" i="6"/>
  <c r="O41" i="6"/>
  <c r="P41" i="6"/>
  <c r="H42" i="6"/>
  <c r="M42" i="6"/>
  <c r="N42" i="6"/>
  <c r="O42" i="6"/>
  <c r="P42" i="6"/>
  <c r="H43" i="6"/>
  <c r="M43" i="6"/>
  <c r="N43" i="6"/>
  <c r="O43" i="6"/>
  <c r="P43" i="6"/>
  <c r="H44" i="6"/>
  <c r="M44" i="6"/>
  <c r="N44" i="6"/>
  <c r="O44" i="6"/>
  <c r="P44" i="6"/>
  <c r="H45" i="6"/>
  <c r="M45" i="6"/>
  <c r="N45" i="6"/>
  <c r="O45" i="6"/>
  <c r="P45" i="6"/>
  <c r="H46" i="6"/>
  <c r="M46" i="6"/>
  <c r="N46" i="6"/>
  <c r="O46" i="6"/>
  <c r="P46" i="6"/>
  <c r="H47" i="6"/>
  <c r="M47" i="6"/>
  <c r="N47" i="6"/>
  <c r="O47" i="6"/>
  <c r="P47" i="6"/>
  <c r="H48" i="6"/>
  <c r="M48" i="6"/>
  <c r="N48" i="6"/>
  <c r="O48" i="6"/>
  <c r="P48" i="6"/>
  <c r="H49" i="6"/>
  <c r="M49" i="6"/>
  <c r="N49" i="6"/>
  <c r="O49" i="6"/>
  <c r="P49" i="6"/>
  <c r="H50" i="6"/>
  <c r="M50" i="6"/>
  <c r="N50" i="6"/>
  <c r="O50" i="6"/>
  <c r="P50" i="6"/>
  <c r="H51" i="6"/>
  <c r="M51" i="6"/>
  <c r="N51" i="6"/>
  <c r="O51" i="6"/>
  <c r="P51" i="6"/>
  <c r="H52" i="6"/>
  <c r="M52" i="6"/>
  <c r="N52" i="6"/>
  <c r="O52" i="6"/>
  <c r="P52" i="6"/>
  <c r="H53" i="6"/>
  <c r="M53" i="6"/>
  <c r="N53" i="6"/>
  <c r="O53" i="6"/>
  <c r="P53" i="6"/>
  <c r="H54" i="6"/>
  <c r="M54" i="6"/>
  <c r="N54" i="6"/>
  <c r="O54" i="6"/>
  <c r="P54" i="6"/>
  <c r="H55" i="6"/>
  <c r="M55" i="6"/>
  <c r="N55" i="6"/>
  <c r="O55" i="6"/>
  <c r="P55" i="6"/>
  <c r="H56" i="6"/>
  <c r="M56" i="6"/>
  <c r="N56" i="6"/>
  <c r="O56" i="6"/>
  <c r="P56" i="6"/>
  <c r="H57" i="6"/>
  <c r="M57" i="6"/>
  <c r="N57" i="6"/>
  <c r="O57" i="6"/>
  <c r="P57" i="6"/>
  <c r="H58" i="6"/>
  <c r="M58" i="6"/>
  <c r="N58" i="6"/>
  <c r="O58" i="6"/>
  <c r="P58" i="6"/>
  <c r="H59" i="6"/>
  <c r="M59" i="6"/>
  <c r="N59" i="6"/>
  <c r="O59" i="6"/>
  <c r="P59" i="6"/>
  <c r="P60" i="6"/>
  <c r="E28" i="2"/>
  <c r="H14" i="19"/>
  <c r="M14" i="19"/>
  <c r="N14" i="19"/>
  <c r="O14" i="19"/>
  <c r="P14" i="19"/>
  <c r="H15" i="19"/>
  <c r="M15" i="19"/>
  <c r="N15" i="19"/>
  <c r="O15" i="19"/>
  <c r="P15" i="19"/>
  <c r="H16" i="19"/>
  <c r="M16" i="19"/>
  <c r="N16" i="19"/>
  <c r="O16" i="19"/>
  <c r="P16" i="19"/>
  <c r="H17" i="19"/>
  <c r="M17" i="19"/>
  <c r="N17" i="19"/>
  <c r="O17" i="19"/>
  <c r="P17" i="19"/>
  <c r="H18" i="19"/>
  <c r="M18" i="19"/>
  <c r="N18" i="19"/>
  <c r="O18" i="19"/>
  <c r="P18" i="19"/>
  <c r="H19" i="19"/>
  <c r="M19" i="19"/>
  <c r="N19" i="19"/>
  <c r="O19" i="19"/>
  <c r="P19" i="19"/>
  <c r="H20" i="19"/>
  <c r="M20" i="19"/>
  <c r="N20" i="19"/>
  <c r="O20" i="19"/>
  <c r="P20" i="19"/>
  <c r="H21" i="19"/>
  <c r="M21" i="19"/>
  <c r="N21" i="19"/>
  <c r="O21" i="19"/>
  <c r="P21" i="19"/>
  <c r="H22" i="19"/>
  <c r="M22" i="19"/>
  <c r="N22" i="19"/>
  <c r="O22" i="19"/>
  <c r="P22" i="19"/>
  <c r="H23" i="19"/>
  <c r="M23" i="19"/>
  <c r="N23" i="19"/>
  <c r="O23" i="19"/>
  <c r="P23" i="19"/>
  <c r="H24" i="19"/>
  <c r="M24" i="19"/>
  <c r="N24" i="19"/>
  <c r="O24" i="19"/>
  <c r="P24" i="19"/>
  <c r="H25" i="19"/>
  <c r="M25" i="19"/>
  <c r="N25" i="19"/>
  <c r="O25" i="19"/>
  <c r="P25" i="19"/>
  <c r="H26" i="19"/>
  <c r="M26" i="19"/>
  <c r="N26" i="19"/>
  <c r="O26" i="19"/>
  <c r="P26" i="19"/>
  <c r="H27" i="19"/>
  <c r="M27" i="19"/>
  <c r="N27" i="19"/>
  <c r="O27" i="19"/>
  <c r="P27" i="19"/>
  <c r="H28" i="19"/>
  <c r="M28" i="19"/>
  <c r="N28" i="19"/>
  <c r="O28" i="19"/>
  <c r="P28" i="19"/>
  <c r="H29" i="19"/>
  <c r="M29" i="19"/>
  <c r="N29" i="19"/>
  <c r="O29" i="19"/>
  <c r="P29" i="19"/>
  <c r="H30" i="19"/>
  <c r="M30" i="19"/>
  <c r="N30" i="19"/>
  <c r="O30" i="19"/>
  <c r="P30" i="19"/>
  <c r="H31" i="19"/>
  <c r="M31" i="19"/>
  <c r="N31" i="19"/>
  <c r="O31" i="19"/>
  <c r="P31" i="19"/>
  <c r="H32" i="19"/>
  <c r="M32" i="19"/>
  <c r="N32" i="19"/>
  <c r="O32" i="19"/>
  <c r="P32" i="19"/>
  <c r="H33" i="19"/>
  <c r="M33" i="19"/>
  <c r="N33" i="19"/>
  <c r="O33" i="19"/>
  <c r="P33" i="19"/>
  <c r="H34" i="19"/>
  <c r="M34" i="19"/>
  <c r="N34" i="19"/>
  <c r="O34" i="19"/>
  <c r="P34" i="19"/>
  <c r="H35" i="19"/>
  <c r="M35" i="19"/>
  <c r="N35" i="19"/>
  <c r="O35" i="19"/>
  <c r="P35" i="19"/>
  <c r="H36" i="19"/>
  <c r="M36" i="19"/>
  <c r="N36" i="19"/>
  <c r="O36" i="19"/>
  <c r="P36" i="19"/>
  <c r="H37" i="19"/>
  <c r="M37" i="19"/>
  <c r="N37" i="19"/>
  <c r="O37" i="19"/>
  <c r="P37" i="19"/>
  <c r="H38" i="19"/>
  <c r="M38" i="19"/>
  <c r="N38" i="19"/>
  <c r="O38" i="19"/>
  <c r="P38" i="19"/>
  <c r="H39" i="19"/>
  <c r="M39" i="19"/>
  <c r="N39" i="19"/>
  <c r="O39" i="19"/>
  <c r="P39" i="19"/>
  <c r="H40" i="19"/>
  <c r="M40" i="19"/>
  <c r="N40" i="19"/>
  <c r="O40" i="19"/>
  <c r="P40" i="19"/>
  <c r="H41" i="19"/>
  <c r="M41" i="19"/>
  <c r="N41" i="19"/>
  <c r="O41" i="19"/>
  <c r="P41" i="19"/>
  <c r="H42" i="19"/>
  <c r="M42" i="19"/>
  <c r="N42" i="19"/>
  <c r="O42" i="19"/>
  <c r="P42" i="19"/>
  <c r="H43" i="19"/>
  <c r="M43" i="19"/>
  <c r="N43" i="19"/>
  <c r="O43" i="19"/>
  <c r="P43" i="19"/>
  <c r="H44" i="19"/>
  <c r="M44" i="19"/>
  <c r="N44" i="19"/>
  <c r="O44" i="19"/>
  <c r="P44" i="19"/>
  <c r="P45" i="19"/>
  <c r="E29" i="2"/>
  <c r="H14" i="20"/>
  <c r="M14" i="20"/>
  <c r="N14" i="20"/>
  <c r="O14" i="20"/>
  <c r="P14" i="20"/>
  <c r="H15" i="20"/>
  <c r="M15" i="20"/>
  <c r="N15" i="20"/>
  <c r="O15" i="20"/>
  <c r="P15" i="20"/>
  <c r="H16" i="20"/>
  <c r="M16" i="20"/>
  <c r="N16" i="20"/>
  <c r="O16" i="20"/>
  <c r="P16" i="20"/>
  <c r="H17" i="20"/>
  <c r="M17" i="20"/>
  <c r="N17" i="20"/>
  <c r="O17" i="20"/>
  <c r="P17" i="20"/>
  <c r="H18" i="20"/>
  <c r="M18" i="20"/>
  <c r="N18" i="20"/>
  <c r="O18" i="20"/>
  <c r="P18" i="20"/>
  <c r="H19" i="20"/>
  <c r="M19" i="20"/>
  <c r="N19" i="20"/>
  <c r="O19" i="20"/>
  <c r="P19" i="20"/>
  <c r="H20" i="20"/>
  <c r="M20" i="20"/>
  <c r="N20" i="20"/>
  <c r="O20" i="20"/>
  <c r="P20" i="20"/>
  <c r="H21" i="20"/>
  <c r="M21" i="20"/>
  <c r="N21" i="20"/>
  <c r="O21" i="20"/>
  <c r="P21" i="20"/>
  <c r="H22" i="20"/>
  <c r="M22" i="20"/>
  <c r="N22" i="20"/>
  <c r="O22" i="20"/>
  <c r="P22" i="20"/>
  <c r="H23" i="20"/>
  <c r="M23" i="20"/>
  <c r="N23" i="20"/>
  <c r="O23" i="20"/>
  <c r="P23" i="20"/>
  <c r="H24" i="20"/>
  <c r="M24" i="20"/>
  <c r="N24" i="20"/>
  <c r="O24" i="20"/>
  <c r="P24" i="20"/>
  <c r="P25" i="20"/>
  <c r="E30" i="2"/>
  <c r="H15" i="23"/>
  <c r="M15" i="23"/>
  <c r="N15" i="23"/>
  <c r="O15" i="23"/>
  <c r="P15" i="23"/>
  <c r="H16" i="23"/>
  <c r="M16" i="23"/>
  <c r="N16" i="23"/>
  <c r="O16" i="23"/>
  <c r="P16" i="23"/>
  <c r="H17" i="23"/>
  <c r="M17" i="23"/>
  <c r="N17" i="23"/>
  <c r="O17" i="23"/>
  <c r="P17" i="23"/>
  <c r="H18" i="23"/>
  <c r="M18" i="23"/>
  <c r="N18" i="23"/>
  <c r="O18" i="23"/>
  <c r="P18" i="23"/>
  <c r="H19" i="23"/>
  <c r="M19" i="23"/>
  <c r="N19" i="23"/>
  <c r="O19" i="23"/>
  <c r="P19" i="23"/>
  <c r="H20" i="23"/>
  <c r="M20" i="23"/>
  <c r="N20" i="23"/>
  <c r="O20" i="23"/>
  <c r="P20" i="23"/>
  <c r="H21" i="23"/>
  <c r="M21" i="23"/>
  <c r="N21" i="23"/>
  <c r="O21" i="23"/>
  <c r="P21" i="23"/>
  <c r="H22" i="23"/>
  <c r="M22" i="23"/>
  <c r="N22" i="23"/>
  <c r="O22" i="23"/>
  <c r="P22" i="23"/>
  <c r="H23" i="23"/>
  <c r="M23" i="23"/>
  <c r="N23" i="23"/>
  <c r="O23" i="23"/>
  <c r="P23" i="23"/>
  <c r="H24" i="23"/>
  <c r="M24" i="23"/>
  <c r="N24" i="23"/>
  <c r="O24" i="23"/>
  <c r="P24" i="23"/>
  <c r="H25" i="23"/>
  <c r="M25" i="23"/>
  <c r="N25" i="23"/>
  <c r="O25" i="23"/>
  <c r="P25" i="23"/>
  <c r="H26" i="23"/>
  <c r="M26" i="23"/>
  <c r="N26" i="23"/>
  <c r="O26" i="23"/>
  <c r="P26" i="23"/>
  <c r="H27" i="23"/>
  <c r="M27" i="23"/>
  <c r="N27" i="23"/>
  <c r="O27" i="23"/>
  <c r="P27" i="23"/>
  <c r="H28" i="23"/>
  <c r="M28" i="23"/>
  <c r="N28" i="23"/>
  <c r="O28" i="23"/>
  <c r="P28" i="23"/>
  <c r="H29" i="23"/>
  <c r="M29" i="23"/>
  <c r="N29" i="23"/>
  <c r="O29" i="23"/>
  <c r="P29" i="23"/>
  <c r="H30" i="23"/>
  <c r="M30" i="23"/>
  <c r="N30" i="23"/>
  <c r="O30" i="23"/>
  <c r="P30" i="23"/>
  <c r="H31" i="23"/>
  <c r="M31" i="23"/>
  <c r="N31" i="23"/>
  <c r="O31" i="23"/>
  <c r="P31" i="23"/>
  <c r="H32" i="23"/>
  <c r="M32" i="23"/>
  <c r="N32" i="23"/>
  <c r="O32" i="23"/>
  <c r="P32" i="23"/>
  <c r="H33" i="23"/>
  <c r="M33" i="23"/>
  <c r="N33" i="23"/>
  <c r="O33" i="23"/>
  <c r="P33" i="23"/>
  <c r="H34" i="23"/>
  <c r="M34" i="23"/>
  <c r="N34" i="23"/>
  <c r="O34" i="23"/>
  <c r="P34" i="23"/>
  <c r="H35" i="23"/>
  <c r="M35" i="23"/>
  <c r="N35" i="23"/>
  <c r="O35" i="23"/>
  <c r="P35" i="23"/>
  <c r="H36" i="23"/>
  <c r="M36" i="23"/>
  <c r="N36" i="23"/>
  <c r="O36" i="23"/>
  <c r="P36" i="23"/>
  <c r="H37" i="23"/>
  <c r="M37" i="23"/>
  <c r="N37" i="23"/>
  <c r="O37" i="23"/>
  <c r="P37" i="23"/>
  <c r="H38" i="23"/>
  <c r="M38" i="23"/>
  <c r="N38" i="23"/>
  <c r="O38" i="23"/>
  <c r="P38" i="23"/>
  <c r="H39" i="23"/>
  <c r="M39" i="23"/>
  <c r="N39" i="23"/>
  <c r="O39" i="23"/>
  <c r="P39" i="23"/>
  <c r="H40" i="23"/>
  <c r="M40" i="23"/>
  <c r="N40" i="23"/>
  <c r="O40" i="23"/>
  <c r="P40" i="23"/>
  <c r="H41" i="23"/>
  <c r="M41" i="23"/>
  <c r="N41" i="23"/>
  <c r="O41" i="23"/>
  <c r="P41" i="23"/>
  <c r="H42" i="23"/>
  <c r="M42" i="23"/>
  <c r="N42" i="23"/>
  <c r="O42" i="23"/>
  <c r="P42" i="23"/>
  <c r="P43" i="23"/>
  <c r="E31" i="2"/>
  <c r="E32" i="2"/>
  <c r="E33" i="2"/>
  <c r="E34" i="2"/>
  <c r="E35" i="2"/>
  <c r="E36" i="2"/>
  <c r="E37" i="2"/>
  <c r="D1" i="6"/>
  <c r="D1" i="19"/>
  <c r="D1" i="20"/>
  <c r="E39" i="23"/>
  <c r="E40" i="23"/>
  <c r="H14" i="23"/>
  <c r="M14" i="23"/>
  <c r="N14" i="23"/>
  <c r="O14" i="23"/>
  <c r="P14" i="23"/>
  <c r="E19" i="6"/>
  <c r="E14" i="6"/>
  <c r="E20" i="6"/>
  <c r="E21" i="6"/>
  <c r="E22" i="6"/>
  <c r="E23" i="6"/>
  <c r="E24" i="6"/>
  <c r="E26" i="6"/>
  <c r="E27" i="6"/>
  <c r="E28" i="6"/>
  <c r="E29" i="6"/>
  <c r="E30" i="6"/>
  <c r="E31" i="6"/>
  <c r="E32" i="6"/>
  <c r="E33" i="6"/>
  <c r="E34" i="6"/>
  <c r="E35" i="6"/>
  <c r="E36" i="6"/>
  <c r="E37" i="6"/>
  <c r="E38" i="6"/>
  <c r="E39" i="6"/>
  <c r="E40" i="6"/>
  <c r="E41" i="6"/>
  <c r="E44" i="6"/>
  <c r="E45" i="6"/>
  <c r="E46" i="6"/>
  <c r="E47" i="6"/>
  <c r="E48" i="6"/>
  <c r="E49" i="6"/>
  <c r="E56" i="6"/>
  <c r="E57" i="6"/>
  <c r="E58" i="6"/>
  <c r="E59" i="6"/>
  <c r="H15" i="10"/>
  <c r="M15" i="10"/>
  <c r="H16" i="10"/>
  <c r="M16" i="10"/>
  <c r="N14" i="11"/>
  <c r="H14" i="13"/>
  <c r="M14" i="13"/>
  <c r="N14" i="13"/>
  <c r="O14" i="13"/>
  <c r="P14" i="13"/>
  <c r="H15" i="13"/>
  <c r="M15" i="13"/>
  <c r="H14" i="14"/>
  <c r="M14" i="14"/>
  <c r="N14" i="14"/>
  <c r="O14" i="14"/>
  <c r="P14" i="14"/>
  <c r="H14" i="15"/>
  <c r="M14" i="15"/>
  <c r="N14" i="15"/>
  <c r="O14" i="15"/>
  <c r="P14" i="15"/>
  <c r="H15" i="15"/>
  <c r="M15" i="15"/>
  <c r="M65" i="15"/>
  <c r="M68" i="15"/>
  <c r="H14" i="17"/>
  <c r="M14" i="17"/>
  <c r="N14" i="17"/>
  <c r="O14" i="17"/>
  <c r="P14" i="17"/>
  <c r="L15" i="23"/>
  <c r="L16" i="23"/>
  <c r="L17" i="23"/>
  <c r="L18" i="23"/>
  <c r="L19" i="23"/>
  <c r="L20" i="23"/>
  <c r="L21" i="23"/>
  <c r="L22" i="23"/>
  <c r="L23" i="23"/>
  <c r="L24" i="23"/>
  <c r="L25" i="23"/>
  <c r="L26" i="23"/>
  <c r="L27" i="23"/>
  <c r="L28" i="23"/>
  <c r="L29" i="23"/>
  <c r="L30" i="23"/>
  <c r="L31" i="23"/>
  <c r="L32" i="23"/>
  <c r="L33" i="23"/>
  <c r="L34" i="23"/>
  <c r="L35" i="23"/>
  <c r="L36" i="23"/>
  <c r="L37" i="23"/>
  <c r="L38" i="23"/>
  <c r="L39" i="23"/>
  <c r="L40" i="23"/>
  <c r="L41" i="23"/>
  <c r="L42" i="23"/>
  <c r="L14" i="23"/>
  <c r="L43" i="23"/>
  <c r="I31" i="2"/>
  <c r="N43" i="23"/>
  <c r="G31" i="2"/>
  <c r="O43" i="23"/>
  <c r="H31" i="2"/>
  <c r="M43" i="23"/>
  <c r="F31" i="2"/>
  <c r="C31" i="2"/>
  <c r="B31" i="2"/>
  <c r="L15" i="17"/>
  <c r="L16" i="17"/>
  <c r="L17" i="17"/>
  <c r="L18" i="17"/>
  <c r="L19" i="17"/>
  <c r="L20" i="17"/>
  <c r="L21" i="17"/>
  <c r="L22" i="17"/>
  <c r="L14" i="17"/>
  <c r="L23" i="17"/>
  <c r="L24" i="17"/>
  <c r="L25" i="17"/>
  <c r="L26" i="17"/>
  <c r="L27" i="17"/>
  <c r="K15" i="17"/>
  <c r="K16" i="17"/>
  <c r="K17" i="17"/>
  <c r="K18" i="17"/>
  <c r="K19" i="17"/>
  <c r="K20" i="17"/>
  <c r="K21" i="17"/>
  <c r="K22" i="17"/>
  <c r="L60" i="15"/>
  <c r="L61" i="15"/>
  <c r="L62" i="15"/>
  <c r="L63" i="15"/>
  <c r="L64" i="15"/>
  <c r="L65" i="15"/>
  <c r="L66" i="15"/>
  <c r="L67" i="15"/>
  <c r="L68" i="15"/>
  <c r="K68" i="15"/>
  <c r="L28" i="15"/>
  <c r="L29" i="15"/>
  <c r="L30" i="15"/>
  <c r="L31" i="15"/>
  <c r="L32" i="15"/>
  <c r="L33" i="15"/>
  <c r="L34" i="15"/>
  <c r="L35" i="15"/>
  <c r="L36" i="15"/>
  <c r="L37" i="15"/>
  <c r="L38" i="15"/>
  <c r="L39" i="15"/>
  <c r="L40" i="15"/>
  <c r="L41" i="15"/>
  <c r="L42" i="15"/>
  <c r="L43" i="15"/>
  <c r="L44" i="15"/>
  <c r="L45" i="15"/>
  <c r="L46" i="15"/>
  <c r="L47" i="15"/>
  <c r="L48" i="15"/>
  <c r="L49" i="15"/>
  <c r="L50" i="15"/>
  <c r="L51" i="15"/>
  <c r="L52" i="15"/>
  <c r="L53" i="15"/>
  <c r="L54" i="15"/>
  <c r="L55" i="15"/>
  <c r="L36" i="14"/>
  <c r="L37" i="14"/>
  <c r="L38" i="14"/>
  <c r="L39" i="14"/>
  <c r="L40" i="14"/>
  <c r="L41" i="14"/>
  <c r="L42" i="14"/>
  <c r="L43" i="14"/>
  <c r="L44" i="14"/>
  <c r="L45" i="14"/>
  <c r="K38" i="14"/>
  <c r="K40" i="14"/>
  <c r="K41" i="14"/>
  <c r="K42" i="14"/>
  <c r="K43" i="14"/>
  <c r="K44" i="14"/>
  <c r="K45" i="14"/>
  <c r="K46" i="14"/>
  <c r="K29" i="14"/>
  <c r="K31" i="14"/>
  <c r="L23" i="14"/>
  <c r="L24" i="14"/>
  <c r="L25" i="14"/>
  <c r="K18" i="14"/>
  <c r="C54" i="23"/>
  <c r="C51" i="23"/>
  <c r="C46" i="23"/>
  <c r="L34" i="5"/>
  <c r="L35" i="5"/>
  <c r="L36" i="5"/>
  <c r="L37" i="5"/>
  <c r="L38" i="5"/>
  <c r="L39" i="5"/>
  <c r="L40" i="5"/>
  <c r="L41" i="5"/>
  <c r="L42" i="5"/>
  <c r="K34" i="5"/>
  <c r="K38" i="5"/>
  <c r="K39" i="5"/>
  <c r="K42" i="5"/>
  <c r="A41" i="5"/>
  <c r="A40" i="5"/>
  <c r="A39" i="5"/>
  <c r="A38" i="5"/>
  <c r="A37" i="5"/>
  <c r="A36" i="5"/>
  <c r="A35" i="5"/>
  <c r="L56" i="3"/>
  <c r="K23" i="3"/>
  <c r="L23" i="3"/>
  <c r="K24" i="3"/>
  <c r="L24" i="3"/>
  <c r="K25" i="3"/>
  <c r="L25" i="3"/>
  <c r="L15" i="20"/>
  <c r="L16" i="20"/>
  <c r="L17" i="20"/>
  <c r="L18" i="20"/>
  <c r="L19" i="20"/>
  <c r="L20" i="20"/>
  <c r="L21" i="20"/>
  <c r="L22" i="20"/>
  <c r="L23" i="20"/>
  <c r="L24" i="20"/>
  <c r="K15" i="20"/>
  <c r="K16" i="20"/>
  <c r="K17" i="20"/>
  <c r="K18" i="20"/>
  <c r="K19" i="20"/>
  <c r="K20" i="20"/>
  <c r="K21" i="20"/>
  <c r="K22" i="20"/>
  <c r="K23" i="20"/>
  <c r="K24" i="20"/>
  <c r="L15" i="19"/>
  <c r="L16" i="19"/>
  <c r="L17" i="19"/>
  <c r="L18" i="19"/>
  <c r="L19" i="19"/>
  <c r="L20" i="19"/>
  <c r="L21" i="19"/>
  <c r="L22" i="19"/>
  <c r="L23" i="19"/>
  <c r="L24" i="19"/>
  <c r="L25" i="19"/>
  <c r="L26" i="19"/>
  <c r="L27" i="19"/>
  <c r="L28" i="19"/>
  <c r="L29" i="19"/>
  <c r="L30" i="19"/>
  <c r="L31" i="19"/>
  <c r="L32" i="19"/>
  <c r="L33" i="19"/>
  <c r="L34" i="19"/>
  <c r="L35" i="19"/>
  <c r="L36" i="19"/>
  <c r="L37" i="19"/>
  <c r="L38" i="19"/>
  <c r="L39" i="19"/>
  <c r="L40" i="19"/>
  <c r="L41" i="19"/>
  <c r="L42" i="19"/>
  <c r="L43" i="19"/>
  <c r="L44" i="19"/>
  <c r="K15" i="19"/>
  <c r="K16" i="19"/>
  <c r="K17" i="19"/>
  <c r="K18" i="19"/>
  <c r="K19" i="19"/>
  <c r="K20" i="19"/>
  <c r="K21" i="19"/>
  <c r="K22" i="19"/>
  <c r="K23" i="19"/>
  <c r="K24" i="19"/>
  <c r="K25" i="19"/>
  <c r="K26" i="19"/>
  <c r="K27" i="19"/>
  <c r="K28" i="19"/>
  <c r="K29" i="19"/>
  <c r="K30" i="19"/>
  <c r="K31" i="19"/>
  <c r="K32" i="19"/>
  <c r="K33" i="19"/>
  <c r="K34" i="19"/>
  <c r="K35" i="19"/>
  <c r="K36" i="19"/>
  <c r="K37" i="19"/>
  <c r="K38" i="19"/>
  <c r="K39" i="19"/>
  <c r="K40" i="19"/>
  <c r="K41" i="19"/>
  <c r="K42" i="19"/>
  <c r="K43" i="19"/>
  <c r="K44" i="19"/>
  <c r="O60" i="6"/>
  <c r="L15" i="6"/>
  <c r="L16" i="6"/>
  <c r="L17" i="6"/>
  <c r="L18" i="6"/>
  <c r="L19" i="6"/>
  <c r="L20" i="6"/>
  <c r="L21" i="6"/>
  <c r="L22" i="6"/>
  <c r="L23" i="6"/>
  <c r="L24" i="6"/>
  <c r="L25" i="6"/>
  <c r="L26" i="6"/>
  <c r="L27" i="6"/>
  <c r="L28" i="6"/>
  <c r="L29" i="6"/>
  <c r="L30" i="6"/>
  <c r="L31" i="6"/>
  <c r="L32" i="6"/>
  <c r="L33" i="6"/>
  <c r="L34" i="6"/>
  <c r="L35" i="6"/>
  <c r="L36" i="6"/>
  <c r="L37" i="6"/>
  <c r="L38" i="6"/>
  <c r="L39" i="6"/>
  <c r="L40" i="6"/>
  <c r="L41" i="6"/>
  <c r="L42" i="6"/>
  <c r="L43" i="6"/>
  <c r="L44" i="6"/>
  <c r="L45" i="6"/>
  <c r="L46" i="6"/>
  <c r="L47" i="6"/>
  <c r="L48" i="6"/>
  <c r="L49" i="6"/>
  <c r="L50" i="6"/>
  <c r="L51" i="6"/>
  <c r="L52" i="6"/>
  <c r="L53" i="6"/>
  <c r="L54" i="6"/>
  <c r="L55" i="6"/>
  <c r="L56" i="6"/>
  <c r="L57" i="6"/>
  <c r="L58" i="6"/>
  <c r="L59" i="6"/>
  <c r="K15" i="6"/>
  <c r="K16" i="6"/>
  <c r="K54" i="6"/>
  <c r="L16" i="18"/>
  <c r="L17" i="18"/>
  <c r="L18" i="18"/>
  <c r="L19" i="18"/>
  <c r="L20" i="18"/>
  <c r="L21" i="18"/>
  <c r="L22" i="18"/>
  <c r="L23" i="18"/>
  <c r="L24" i="18"/>
  <c r="L25" i="18"/>
  <c r="L26" i="18"/>
  <c r="L27" i="18"/>
  <c r="L28" i="18"/>
  <c r="L29" i="18"/>
  <c r="L30" i="18"/>
  <c r="L31" i="18"/>
  <c r="L32" i="18"/>
  <c r="L33" i="18"/>
  <c r="L34" i="18"/>
  <c r="L35" i="18"/>
  <c r="L16" i="16"/>
  <c r="L17" i="16"/>
  <c r="L18" i="16"/>
  <c r="L19" i="16"/>
  <c r="L20" i="16"/>
  <c r="L21" i="16"/>
  <c r="L22" i="16"/>
  <c r="L23" i="16"/>
  <c r="L24" i="16"/>
  <c r="L25" i="16"/>
  <c r="L26" i="16"/>
  <c r="L27" i="16"/>
  <c r="L28" i="16"/>
  <c r="L29" i="16"/>
  <c r="L30" i="16"/>
  <c r="L31" i="16"/>
  <c r="L32" i="16"/>
  <c r="L33" i="16"/>
  <c r="L34" i="16"/>
  <c r="L35" i="16"/>
  <c r="L36" i="16"/>
  <c r="L37" i="16"/>
  <c r="L38" i="16"/>
  <c r="L39" i="16"/>
  <c r="L40" i="16"/>
  <c r="L41" i="16"/>
  <c r="L42" i="16"/>
  <c r="L43" i="16"/>
  <c r="L44" i="16"/>
  <c r="L45" i="16"/>
  <c r="K16" i="16"/>
  <c r="K17" i="16"/>
  <c r="K18" i="16"/>
  <c r="K21" i="16"/>
  <c r="K23" i="16"/>
  <c r="K25" i="16"/>
  <c r="K28" i="16"/>
  <c r="K31" i="16"/>
  <c r="K32" i="16"/>
  <c r="K41" i="16"/>
  <c r="K44" i="16"/>
  <c r="K45" i="16"/>
  <c r="L16" i="21"/>
  <c r="L17" i="21"/>
  <c r="L18" i="21"/>
  <c r="L19" i="21"/>
  <c r="L20" i="21"/>
  <c r="L21" i="21"/>
  <c r="L22" i="21"/>
  <c r="L23" i="21"/>
  <c r="L24" i="21"/>
  <c r="L25" i="21"/>
  <c r="L26" i="21"/>
  <c r="L27" i="21"/>
  <c r="L28" i="21"/>
  <c r="L29" i="21"/>
  <c r="L30" i="21"/>
  <c r="L31" i="21"/>
  <c r="L32" i="21"/>
  <c r="L33" i="21"/>
  <c r="L34" i="21"/>
  <c r="L35" i="21"/>
  <c r="L36" i="21"/>
  <c r="L37" i="21"/>
  <c r="L38" i="21"/>
  <c r="L39" i="21"/>
  <c r="L40" i="21"/>
  <c r="L41" i="21"/>
  <c r="L42" i="21"/>
  <c r="L43" i="21"/>
  <c r="L44" i="21"/>
  <c r="L45" i="21"/>
  <c r="L46" i="21"/>
  <c r="L47" i="21"/>
  <c r="L48" i="21"/>
  <c r="L49" i="21"/>
  <c r="L50" i="21"/>
  <c r="L51" i="21"/>
  <c r="L52" i="21"/>
  <c r="L53" i="21"/>
  <c r="L54" i="21"/>
  <c r="L55" i="21"/>
  <c r="L56" i="21"/>
  <c r="L57" i="21"/>
  <c r="L58" i="21"/>
  <c r="L59" i="21"/>
  <c r="L60" i="21"/>
  <c r="L61" i="21"/>
  <c r="L62" i="21"/>
  <c r="L63" i="21"/>
  <c r="L64" i="21"/>
  <c r="L65" i="21"/>
  <c r="L66" i="21"/>
  <c r="L67" i="21"/>
  <c r="L68" i="21"/>
  <c r="L69" i="21"/>
  <c r="L70" i="21"/>
  <c r="L71" i="21"/>
  <c r="L72" i="21"/>
  <c r="L73" i="21"/>
  <c r="L74" i="21"/>
  <c r="L75" i="21"/>
  <c r="L76" i="21"/>
  <c r="L77" i="21"/>
  <c r="L78" i="21"/>
  <c r="L79" i="21"/>
  <c r="L80" i="21"/>
  <c r="L81" i="21"/>
  <c r="L82" i="21"/>
  <c r="L83" i="21"/>
  <c r="L84" i="21"/>
  <c r="L85" i="21"/>
  <c r="L86" i="21"/>
  <c r="L87" i="21"/>
  <c r="K18" i="21"/>
  <c r="K19" i="21"/>
  <c r="K20" i="21"/>
  <c r="K21" i="21"/>
  <c r="K22" i="21"/>
  <c r="K23" i="21"/>
  <c r="K24" i="21"/>
  <c r="K25" i="21"/>
  <c r="K26" i="21"/>
  <c r="K27" i="21"/>
  <c r="K28" i="21"/>
  <c r="K29" i="21"/>
  <c r="K30" i="21"/>
  <c r="K31" i="21"/>
  <c r="K32" i="21"/>
  <c r="K33" i="21"/>
  <c r="K34" i="21"/>
  <c r="K35" i="21"/>
  <c r="K36" i="21"/>
  <c r="K37" i="21"/>
  <c r="K38" i="21"/>
  <c r="K39" i="21"/>
  <c r="K40" i="21"/>
  <c r="K41" i="21"/>
  <c r="K42" i="21"/>
  <c r="K43" i="21"/>
  <c r="K44" i="21"/>
  <c r="K45" i="21"/>
  <c r="K46" i="21"/>
  <c r="K47" i="21"/>
  <c r="K48" i="21"/>
  <c r="K49" i="21"/>
  <c r="K50" i="21"/>
  <c r="K51" i="21"/>
  <c r="K52" i="21"/>
  <c r="K53" i="21"/>
  <c r="K54" i="21"/>
  <c r="K55" i="21"/>
  <c r="K56" i="21"/>
  <c r="K57" i="21"/>
  <c r="K58" i="21"/>
  <c r="K59" i="21"/>
  <c r="K60" i="21"/>
  <c r="K61" i="21"/>
  <c r="K62" i="21"/>
  <c r="K63" i="21"/>
  <c r="K64" i="21"/>
  <c r="K65" i="21"/>
  <c r="K66" i="21"/>
  <c r="K67" i="21"/>
  <c r="K68" i="21"/>
  <c r="K69" i="21"/>
  <c r="K70" i="21"/>
  <c r="K71" i="21"/>
  <c r="K72" i="21"/>
  <c r="K73" i="21"/>
  <c r="K74" i="21"/>
  <c r="K75" i="21"/>
  <c r="K76" i="21"/>
  <c r="K77" i="21"/>
  <c r="K78" i="21"/>
  <c r="K79" i="21"/>
  <c r="K80" i="21"/>
  <c r="K81" i="21"/>
  <c r="K82" i="21"/>
  <c r="K83" i="21"/>
  <c r="K84" i="21"/>
  <c r="K85" i="21"/>
  <c r="K86" i="21"/>
  <c r="K87" i="21"/>
  <c r="L96" i="15"/>
  <c r="L16" i="15"/>
  <c r="L17" i="15"/>
  <c r="L18" i="15"/>
  <c r="L19" i="15"/>
  <c r="L20" i="15"/>
  <c r="L21" i="15"/>
  <c r="L22" i="15"/>
  <c r="L23" i="15"/>
  <c r="L25" i="15"/>
  <c r="L27" i="15"/>
  <c r="L56" i="15"/>
  <c r="L57" i="15"/>
  <c r="L58" i="15"/>
  <c r="L59" i="15"/>
  <c r="L69" i="15"/>
  <c r="L70" i="15"/>
  <c r="L71" i="15"/>
  <c r="L72" i="15"/>
  <c r="L73" i="15"/>
  <c r="L74" i="15"/>
  <c r="L75" i="15"/>
  <c r="L76" i="15"/>
  <c r="L77" i="15"/>
  <c r="L78" i="15"/>
  <c r="L79" i="15"/>
  <c r="L80" i="15"/>
  <c r="L81" i="15"/>
  <c r="L82" i="15"/>
  <c r="L83" i="15"/>
  <c r="L84" i="15"/>
  <c r="L85" i="15"/>
  <c r="L86" i="15"/>
  <c r="L87" i="15"/>
  <c r="L88" i="15"/>
  <c r="L89" i="15"/>
  <c r="L90" i="15"/>
  <c r="L91" i="15"/>
  <c r="L92" i="15"/>
  <c r="L93" i="15"/>
  <c r="L94" i="15"/>
  <c r="L95" i="15"/>
  <c r="L16" i="14"/>
  <c r="L17" i="14"/>
  <c r="L19" i="14"/>
  <c r="L20" i="14"/>
  <c r="L21" i="14"/>
  <c r="L22" i="14"/>
  <c r="L26" i="14"/>
  <c r="L27" i="14"/>
  <c r="L28" i="14"/>
  <c r="L30" i="14"/>
  <c r="L32" i="14"/>
  <c r="L33" i="14"/>
  <c r="L34" i="14"/>
  <c r="L35" i="14"/>
  <c r="L46" i="14"/>
  <c r="L47" i="14"/>
  <c r="L48" i="14"/>
  <c r="L49" i="14"/>
  <c r="L51" i="14"/>
  <c r="K30" i="14"/>
  <c r="L16" i="13"/>
  <c r="L17" i="13"/>
  <c r="L18" i="13"/>
  <c r="L19" i="13"/>
  <c r="L20" i="13"/>
  <c r="L21" i="13"/>
  <c r="L22" i="13"/>
  <c r="L23" i="13"/>
  <c r="L24" i="13"/>
  <c r="L25" i="13"/>
  <c r="L26" i="13"/>
  <c r="L27" i="13"/>
  <c r="L28" i="13"/>
  <c r="L29" i="13"/>
  <c r="L30" i="13"/>
  <c r="L31" i="13"/>
  <c r="L32" i="13"/>
  <c r="L33" i="13"/>
  <c r="L34" i="13"/>
  <c r="L35" i="13"/>
  <c r="L36" i="13"/>
  <c r="L37" i="13"/>
  <c r="L38" i="13"/>
  <c r="L39" i="13"/>
  <c r="L40" i="13"/>
  <c r="L41" i="13"/>
  <c r="L42" i="13"/>
  <c r="L43" i="13"/>
  <c r="L44" i="13"/>
  <c r="L45" i="13"/>
  <c r="L46" i="13"/>
  <c r="L47" i="13"/>
  <c r="L48" i="13"/>
  <c r="L49" i="13"/>
  <c r="L50" i="13"/>
  <c r="L51" i="13"/>
  <c r="L52" i="13"/>
  <c r="L53" i="13"/>
  <c r="L54" i="13"/>
  <c r="L55" i="13"/>
  <c r="L56" i="13"/>
  <c r="L57" i="13"/>
  <c r="L58" i="13"/>
  <c r="L59" i="13"/>
  <c r="L60" i="13"/>
  <c r="L61" i="13"/>
  <c r="L62" i="13"/>
  <c r="L63" i="13"/>
  <c r="L64" i="13"/>
  <c r="L65" i="13"/>
  <c r="L66" i="13"/>
  <c r="L67" i="13"/>
  <c r="L68" i="13"/>
  <c r="L69" i="13"/>
  <c r="L70" i="13"/>
  <c r="L71" i="13"/>
  <c r="L72" i="13"/>
  <c r="L73" i="13"/>
  <c r="L74" i="13"/>
  <c r="L75" i="13"/>
  <c r="L76" i="13"/>
  <c r="L77" i="13"/>
  <c r="L78" i="13"/>
  <c r="L79" i="13"/>
  <c r="L80" i="13"/>
  <c r="L81" i="13"/>
  <c r="L82" i="13"/>
  <c r="L83" i="13"/>
  <c r="L84" i="13"/>
  <c r="L85" i="13"/>
  <c r="L86" i="13"/>
  <c r="L87" i="13"/>
  <c r="L16" i="12"/>
  <c r="L17" i="12"/>
  <c r="L18" i="12"/>
  <c r="L19" i="12"/>
  <c r="L20" i="12"/>
  <c r="L21" i="12"/>
  <c r="L22" i="12"/>
  <c r="L23" i="12"/>
  <c r="L24" i="12"/>
  <c r="L25" i="12"/>
  <c r="L26" i="12"/>
  <c r="L27" i="12"/>
  <c r="L28" i="12"/>
  <c r="L29" i="12"/>
  <c r="L30" i="12"/>
  <c r="L31" i="12"/>
  <c r="L32" i="12"/>
  <c r="L33" i="12"/>
  <c r="L34" i="12"/>
  <c r="L35" i="12"/>
  <c r="L36" i="12"/>
  <c r="L37" i="12"/>
  <c r="L38" i="12"/>
  <c r="L39" i="12"/>
  <c r="L40" i="12"/>
  <c r="L41" i="12"/>
  <c r="L42" i="12"/>
  <c r="L43" i="12"/>
  <c r="L44" i="12"/>
  <c r="L45" i="12"/>
  <c r="L46" i="12"/>
  <c r="L47" i="12"/>
  <c r="L48" i="12"/>
  <c r="L49" i="12"/>
  <c r="L50" i="12"/>
  <c r="L51" i="12"/>
  <c r="L52" i="12"/>
  <c r="K16" i="12"/>
  <c r="K17" i="12"/>
  <c r="K18" i="12"/>
  <c r="K19" i="12"/>
  <c r="K20" i="12"/>
  <c r="K21" i="12"/>
  <c r="K22" i="12"/>
  <c r="K31" i="12"/>
  <c r="K41" i="12"/>
  <c r="K49" i="12"/>
  <c r="K21" i="5"/>
  <c r="K22" i="5"/>
  <c r="K23" i="5"/>
  <c r="K24" i="5"/>
  <c r="K25" i="5"/>
  <c r="K26" i="5"/>
  <c r="K27" i="5"/>
  <c r="K28" i="5"/>
  <c r="K29" i="5"/>
  <c r="K30" i="5"/>
  <c r="K31" i="5"/>
  <c r="K32" i="5"/>
  <c r="K33" i="5"/>
  <c r="K43" i="5"/>
  <c r="K44" i="5"/>
  <c r="K45" i="5"/>
  <c r="K46" i="5"/>
  <c r="K47" i="5"/>
  <c r="K48" i="5"/>
  <c r="K49" i="5"/>
  <c r="K50" i="5"/>
  <c r="K51" i="5"/>
  <c r="L16" i="5"/>
  <c r="L17" i="5"/>
  <c r="L18" i="5"/>
  <c r="L19" i="5"/>
  <c r="L20" i="5"/>
  <c r="L21" i="5"/>
  <c r="L22" i="5"/>
  <c r="L23" i="5"/>
  <c r="L24" i="5"/>
  <c r="L25" i="5"/>
  <c r="L26" i="5"/>
  <c r="L27" i="5"/>
  <c r="L28" i="5"/>
  <c r="L29" i="5"/>
  <c r="L30" i="5"/>
  <c r="L31" i="5"/>
  <c r="L32" i="5"/>
  <c r="L33" i="5"/>
  <c r="L45" i="5"/>
  <c r="L46" i="5"/>
  <c r="L47" i="5"/>
  <c r="L48" i="5"/>
  <c r="L49" i="5"/>
  <c r="L50" i="5"/>
  <c r="L51" i="5"/>
  <c r="K17" i="5"/>
  <c r="K18" i="5"/>
  <c r="K19" i="5"/>
  <c r="K20" i="5"/>
  <c r="L15" i="10"/>
  <c r="L16" i="10"/>
  <c r="L16" i="4"/>
  <c r="K16" i="4"/>
  <c r="L53" i="3"/>
  <c r="L26" i="3"/>
  <c r="L27" i="3"/>
  <c r="L28" i="3"/>
  <c r="L29" i="3"/>
  <c r="L30" i="3"/>
  <c r="L31" i="3"/>
  <c r="L32" i="3"/>
  <c r="L33" i="3"/>
  <c r="L34" i="3"/>
  <c r="L36" i="3"/>
  <c r="L37" i="3"/>
  <c r="L38" i="3"/>
  <c r="L39" i="3"/>
  <c r="L40" i="3"/>
  <c r="L41" i="3"/>
  <c r="L42" i="3"/>
  <c r="L43" i="3"/>
  <c r="L44" i="3"/>
  <c r="L45" i="3"/>
  <c r="L46" i="3"/>
  <c r="L47" i="3"/>
  <c r="L48" i="3"/>
  <c r="L49" i="3"/>
  <c r="L50" i="3"/>
  <c r="L51" i="3"/>
  <c r="L52" i="3"/>
  <c r="L54" i="3"/>
  <c r="L55" i="3"/>
  <c r="L57" i="3"/>
  <c r="L58" i="3"/>
  <c r="L59" i="3"/>
  <c r="L60" i="3"/>
  <c r="L61" i="3"/>
  <c r="L62" i="3"/>
  <c r="L63" i="3"/>
  <c r="L64" i="3"/>
  <c r="L65" i="3"/>
  <c r="L66" i="3"/>
  <c r="K31" i="3"/>
  <c r="K23" i="17"/>
  <c r="K26" i="17"/>
  <c r="K25" i="17"/>
  <c r="K16" i="21"/>
  <c r="K64" i="15"/>
  <c r="K63" i="15"/>
  <c r="K62" i="15"/>
  <c r="K61" i="15"/>
  <c r="K60" i="15"/>
  <c r="K55" i="15"/>
  <c r="K53" i="15"/>
  <c r="K52" i="15"/>
  <c r="K51" i="15"/>
  <c r="K50" i="15"/>
  <c r="K47" i="15"/>
  <c r="K46" i="15"/>
  <c r="K44" i="15"/>
  <c r="K43" i="15"/>
  <c r="K40" i="15"/>
  <c r="K39" i="15"/>
  <c r="K38" i="15"/>
  <c r="K37" i="15"/>
  <c r="K36" i="15"/>
  <c r="K35" i="15"/>
  <c r="K34" i="15"/>
  <c r="K33" i="15"/>
  <c r="K32" i="15"/>
  <c r="K31" i="15"/>
  <c r="K30" i="15"/>
  <c r="K29" i="15"/>
  <c r="K28" i="15"/>
  <c r="K54" i="15"/>
  <c r="K49" i="15"/>
  <c r="K48" i="15"/>
  <c r="K45" i="15"/>
  <c r="K42" i="15"/>
  <c r="K41" i="15"/>
  <c r="K36" i="14"/>
  <c r="K39" i="14"/>
  <c r="K37" i="14"/>
  <c r="K24" i="14"/>
  <c r="K25" i="14"/>
  <c r="K23" i="14"/>
  <c r="K14" i="23"/>
  <c r="K15" i="23"/>
  <c r="K16" i="23"/>
  <c r="K17" i="23"/>
  <c r="K18" i="23"/>
  <c r="K19" i="23"/>
  <c r="K20" i="23"/>
  <c r="K21" i="23"/>
  <c r="K22" i="23"/>
  <c r="K23" i="23"/>
  <c r="K24" i="23"/>
  <c r="K25" i="23"/>
  <c r="K26" i="23"/>
  <c r="K27" i="23"/>
  <c r="K28" i="23"/>
  <c r="K29" i="23"/>
  <c r="K30" i="23"/>
  <c r="K31" i="23"/>
  <c r="K32" i="23"/>
  <c r="K33" i="23"/>
  <c r="K34" i="23"/>
  <c r="K35" i="23"/>
  <c r="K36" i="23"/>
  <c r="K37" i="23"/>
  <c r="K38" i="23"/>
  <c r="K39" i="23"/>
  <c r="K40" i="23"/>
  <c r="K41" i="23"/>
  <c r="K42" i="23"/>
  <c r="K41" i="5"/>
  <c r="K40" i="5"/>
  <c r="K37" i="5"/>
  <c r="K36" i="5"/>
  <c r="K35" i="5"/>
  <c r="K56" i="3"/>
  <c r="K66" i="3"/>
  <c r="K55" i="3"/>
  <c r="K54" i="3"/>
  <c r="K52" i="3"/>
  <c r="K51" i="3"/>
  <c r="K49" i="3"/>
  <c r="K48" i="3"/>
  <c r="K47" i="3"/>
  <c r="K46" i="3"/>
  <c r="K45" i="3"/>
  <c r="K44" i="3"/>
  <c r="K42" i="3"/>
  <c r="K41" i="3"/>
  <c r="K40" i="3"/>
  <c r="K39" i="3"/>
  <c r="K37" i="3"/>
  <c r="K36" i="3"/>
  <c r="K34" i="3"/>
  <c r="K28" i="3"/>
  <c r="K27" i="3"/>
  <c r="L43" i="5"/>
  <c r="K59" i="6"/>
  <c r="K58" i="6"/>
  <c r="K57" i="6"/>
  <c r="K56" i="6"/>
  <c r="K55" i="6"/>
  <c r="K53" i="6"/>
  <c r="K52" i="6"/>
  <c r="K51" i="6"/>
  <c r="K50" i="6"/>
  <c r="K49" i="6"/>
  <c r="K48" i="6"/>
  <c r="K47" i="6"/>
  <c r="K46" i="6"/>
  <c r="K45" i="6"/>
  <c r="K44" i="6"/>
  <c r="K43" i="6"/>
  <c r="K42" i="6"/>
  <c r="K41" i="6"/>
  <c r="K40" i="6"/>
  <c r="K39" i="6"/>
  <c r="K38" i="6"/>
  <c r="K37" i="6"/>
  <c r="K36" i="6"/>
  <c r="K35" i="6"/>
  <c r="K34" i="6"/>
  <c r="K33" i="6"/>
  <c r="K32" i="6"/>
  <c r="K31" i="6"/>
  <c r="K30" i="6"/>
  <c r="K29" i="6"/>
  <c r="K28" i="6"/>
  <c r="K27" i="6"/>
  <c r="K26" i="6"/>
  <c r="K25" i="6"/>
  <c r="K24" i="6"/>
  <c r="K23" i="6"/>
  <c r="K22" i="6"/>
  <c r="K21" i="6"/>
  <c r="K20" i="6"/>
  <c r="K19" i="6"/>
  <c r="K18" i="6"/>
  <c r="L14" i="6"/>
  <c r="L60" i="6"/>
  <c r="K17" i="6"/>
  <c r="K35" i="18"/>
  <c r="K34" i="18"/>
  <c r="K33" i="18"/>
  <c r="K32" i="18"/>
  <c r="K31" i="18"/>
  <c r="K30" i="18"/>
  <c r="K29" i="18"/>
  <c r="K28" i="18"/>
  <c r="K27" i="18"/>
  <c r="K26" i="18"/>
  <c r="K25" i="18"/>
  <c r="K24" i="18"/>
  <c r="K18" i="18"/>
  <c r="K17" i="18"/>
  <c r="K16" i="18"/>
  <c r="K23" i="18"/>
  <c r="K22" i="18"/>
  <c r="K21" i="18"/>
  <c r="K20" i="18"/>
  <c r="K19" i="18"/>
  <c r="K43" i="16"/>
  <c r="K42" i="16"/>
  <c r="K40" i="16"/>
  <c r="K39" i="16"/>
  <c r="K38" i="16"/>
  <c r="K37" i="16"/>
  <c r="K36" i="16"/>
  <c r="K35" i="16"/>
  <c r="K34" i="16"/>
  <c r="K33" i="16"/>
  <c r="K30" i="16"/>
  <c r="K29" i="16"/>
  <c r="K27" i="16"/>
  <c r="K26" i="16"/>
  <c r="K24" i="16"/>
  <c r="K22" i="16"/>
  <c r="K20" i="16"/>
  <c r="K19" i="16"/>
  <c r="K17" i="21"/>
  <c r="K96" i="15"/>
  <c r="K95" i="15"/>
  <c r="K94" i="15"/>
  <c r="K93" i="15"/>
  <c r="K92" i="15"/>
  <c r="K91" i="15"/>
  <c r="K90" i="15"/>
  <c r="K89" i="15"/>
  <c r="K88" i="15"/>
  <c r="K87" i="15"/>
  <c r="K86" i="15"/>
  <c r="K85" i="15"/>
  <c r="K84" i="15"/>
  <c r="K83" i="15"/>
  <c r="K82" i="15"/>
  <c r="K81" i="15"/>
  <c r="K80" i="15"/>
  <c r="K79" i="15"/>
  <c r="K78" i="15"/>
  <c r="K77" i="15"/>
  <c r="K76" i="15"/>
  <c r="K75" i="15"/>
  <c r="K74" i="15"/>
  <c r="K73" i="15"/>
  <c r="K72" i="15"/>
  <c r="K71" i="15"/>
  <c r="K70" i="15"/>
  <c r="K69" i="15"/>
  <c r="K67" i="15"/>
  <c r="K66" i="15"/>
  <c r="K65" i="15"/>
  <c r="K59" i="15"/>
  <c r="K58" i="15"/>
  <c r="K57" i="15"/>
  <c r="K56" i="15"/>
  <c r="K27" i="15"/>
  <c r="K25" i="15"/>
  <c r="K23" i="15"/>
  <c r="K22" i="15"/>
  <c r="K21" i="15"/>
  <c r="K20" i="15"/>
  <c r="K19" i="15"/>
  <c r="K18" i="15"/>
  <c r="K17" i="15"/>
  <c r="K16" i="15"/>
  <c r="K51" i="14"/>
  <c r="K49" i="14"/>
  <c r="K48" i="14"/>
  <c r="K47" i="14"/>
  <c r="K35" i="14"/>
  <c r="K34" i="14"/>
  <c r="K33" i="14"/>
  <c r="K32" i="14"/>
  <c r="K28" i="14"/>
  <c r="K27" i="14"/>
  <c r="K26" i="14"/>
  <c r="K22" i="14"/>
  <c r="K21" i="14"/>
  <c r="K20" i="14"/>
  <c r="K19" i="14"/>
  <c r="K17" i="14"/>
  <c r="K16" i="14"/>
  <c r="K87" i="13"/>
  <c r="K86" i="13"/>
  <c r="K85" i="13"/>
  <c r="K84" i="13"/>
  <c r="K83" i="13"/>
  <c r="K82" i="13"/>
  <c r="K81" i="13"/>
  <c r="K80" i="13"/>
  <c r="K79" i="13"/>
  <c r="K78" i="13"/>
  <c r="K77" i="13"/>
  <c r="K76" i="13"/>
  <c r="K75" i="13"/>
  <c r="K74" i="13"/>
  <c r="K73" i="13"/>
  <c r="K72" i="13"/>
  <c r="K71" i="13"/>
  <c r="K70" i="13"/>
  <c r="K69" i="13"/>
  <c r="K68" i="13"/>
  <c r="K67" i="13"/>
  <c r="K66" i="13"/>
  <c r="K65" i="13"/>
  <c r="K64" i="13"/>
  <c r="K63" i="13"/>
  <c r="K62" i="13"/>
  <c r="K61" i="13"/>
  <c r="K60" i="13"/>
  <c r="K59" i="13"/>
  <c r="K58" i="13"/>
  <c r="K57" i="13"/>
  <c r="K56" i="13"/>
  <c r="K55" i="13"/>
  <c r="K54" i="13"/>
  <c r="K53" i="13"/>
  <c r="K52" i="13"/>
  <c r="K51" i="13"/>
  <c r="K50" i="13"/>
  <c r="K49" i="13"/>
  <c r="K48" i="13"/>
  <c r="K47" i="13"/>
  <c r="K30" i="13"/>
  <c r="K46" i="13"/>
  <c r="K45" i="13"/>
  <c r="K44" i="13"/>
  <c r="K43" i="13"/>
  <c r="K42" i="13"/>
  <c r="K41" i="13"/>
  <c r="K40" i="13"/>
  <c r="K39" i="13"/>
  <c r="K38" i="13"/>
  <c r="K37" i="13"/>
  <c r="K36" i="13"/>
  <c r="K35" i="13"/>
  <c r="K34" i="13"/>
  <c r="K33" i="13"/>
  <c r="K32" i="13"/>
  <c r="K31" i="13"/>
  <c r="K29" i="13"/>
  <c r="K28" i="13"/>
  <c r="K27" i="13"/>
  <c r="K26" i="13"/>
  <c r="K25" i="13"/>
  <c r="K24" i="13"/>
  <c r="K23" i="13"/>
  <c r="K22" i="13"/>
  <c r="K21" i="13"/>
  <c r="K20" i="13"/>
  <c r="K19" i="13"/>
  <c r="K18" i="13"/>
  <c r="K17" i="13"/>
  <c r="K16" i="13"/>
  <c r="K52" i="12"/>
  <c r="K51" i="12"/>
  <c r="K50" i="12"/>
  <c r="K48" i="12"/>
  <c r="K47" i="12"/>
  <c r="K46" i="12"/>
  <c r="K45" i="12"/>
  <c r="K44" i="12"/>
  <c r="K43" i="12"/>
  <c r="K42" i="12"/>
  <c r="K33" i="12"/>
  <c r="K40" i="12"/>
  <c r="K39" i="12"/>
  <c r="K38" i="12"/>
  <c r="K37" i="12"/>
  <c r="K36" i="12"/>
  <c r="K35" i="12"/>
  <c r="K34" i="12"/>
  <c r="K32" i="12"/>
  <c r="K30" i="12"/>
  <c r="K29" i="12"/>
  <c r="K28" i="12"/>
  <c r="K27" i="12"/>
  <c r="K26" i="12"/>
  <c r="K25" i="12"/>
  <c r="K24" i="12"/>
  <c r="K23" i="12"/>
  <c r="K65" i="3"/>
  <c r="K64" i="3"/>
  <c r="K63" i="3"/>
  <c r="K62" i="3"/>
  <c r="K61" i="3"/>
  <c r="K60" i="3"/>
  <c r="K59" i="3"/>
  <c r="K58" i="3"/>
  <c r="K57" i="3"/>
  <c r="K53" i="3"/>
  <c r="K50" i="3"/>
  <c r="K43" i="3"/>
  <c r="K38" i="3"/>
  <c r="K33" i="3"/>
  <c r="K32" i="3"/>
  <c r="K30" i="3"/>
  <c r="K29" i="3"/>
  <c r="K26" i="3"/>
  <c r="N9" i="23"/>
  <c r="L44" i="5"/>
  <c r="C30" i="2"/>
  <c r="C29" i="2"/>
  <c r="C28" i="2"/>
  <c r="C27" i="2"/>
  <c r="C26" i="2"/>
  <c r="C25" i="2"/>
  <c r="C24" i="2"/>
  <c r="C23" i="2"/>
  <c r="C22" i="2"/>
  <c r="C21" i="2"/>
  <c r="C20" i="2"/>
  <c r="C19" i="2"/>
  <c r="C18" i="2"/>
  <c r="C17" i="2"/>
  <c r="B19" i="2"/>
  <c r="B20" i="2"/>
  <c r="B21" i="2"/>
  <c r="B22" i="2"/>
  <c r="B23" i="2"/>
  <c r="B24" i="2"/>
  <c r="B25" i="2"/>
  <c r="B26" i="2"/>
  <c r="B27" i="2"/>
  <c r="B28" i="2"/>
  <c r="B29" i="2"/>
  <c r="B30" i="2"/>
  <c r="C99" i="21"/>
  <c r="C96" i="21"/>
  <c r="C91" i="21"/>
  <c r="L15" i="21"/>
  <c r="L14" i="21"/>
  <c r="C36" i="20"/>
  <c r="C33" i="20"/>
  <c r="C28" i="20"/>
  <c r="O25" i="20"/>
  <c r="H30" i="2"/>
  <c r="N25" i="20"/>
  <c r="G30" i="2"/>
  <c r="L14" i="20"/>
  <c r="L25" i="20"/>
  <c r="I30" i="2"/>
  <c r="C56" i="19"/>
  <c r="C53" i="19"/>
  <c r="C48" i="19"/>
  <c r="O45" i="19"/>
  <c r="H29" i="2"/>
  <c r="N45" i="19"/>
  <c r="G29" i="2"/>
  <c r="L14" i="19"/>
  <c r="L45" i="19"/>
  <c r="I29" i="2"/>
  <c r="C47" i="18"/>
  <c r="C44" i="18"/>
  <c r="C39" i="18"/>
  <c r="L15" i="18"/>
  <c r="L14" i="18"/>
  <c r="C38" i="17"/>
  <c r="C35" i="17"/>
  <c r="C30" i="17"/>
  <c r="O27" i="17"/>
  <c r="H26" i="2"/>
  <c r="N27" i="17"/>
  <c r="G26" i="2"/>
  <c r="I26" i="2"/>
  <c r="C57" i="16"/>
  <c r="C54" i="16"/>
  <c r="C49" i="16"/>
  <c r="L15" i="16"/>
  <c r="O46" i="16"/>
  <c r="H25" i="2"/>
  <c r="L14" i="16"/>
  <c r="C108" i="15"/>
  <c r="C105" i="15"/>
  <c r="C100" i="15"/>
  <c r="L15" i="15"/>
  <c r="L14" i="15"/>
  <c r="L97" i="15"/>
  <c r="I23" i="2"/>
  <c r="C63" i="14"/>
  <c r="C60" i="14"/>
  <c r="C55" i="14"/>
  <c r="L15" i="14"/>
  <c r="L14" i="14"/>
  <c r="L52" i="14"/>
  <c r="I22" i="2"/>
  <c r="C99" i="13"/>
  <c r="C96" i="13"/>
  <c r="C91" i="13"/>
  <c r="L15" i="13"/>
  <c r="L14" i="13"/>
  <c r="C64" i="12"/>
  <c r="C61" i="12"/>
  <c r="C56" i="12"/>
  <c r="L15" i="12"/>
  <c r="O53" i="12"/>
  <c r="H20" i="2"/>
  <c r="L14" i="12"/>
  <c r="L53" i="12"/>
  <c r="I20" i="2"/>
  <c r="C26" i="11"/>
  <c r="C23" i="11"/>
  <c r="C18" i="11"/>
  <c r="L14" i="11"/>
  <c r="O15" i="11"/>
  <c r="H19" i="2"/>
  <c r="N15" i="11"/>
  <c r="G19" i="2"/>
  <c r="L15" i="11"/>
  <c r="I19" i="2"/>
  <c r="C28" i="10"/>
  <c r="C25" i="10"/>
  <c r="C20" i="10"/>
  <c r="O17" i="10"/>
  <c r="H17" i="2"/>
  <c r="N17" i="10"/>
  <c r="G17" i="2"/>
  <c r="L14" i="10"/>
  <c r="L17" i="10"/>
  <c r="I17" i="2"/>
  <c r="D1" i="10"/>
  <c r="N97" i="15"/>
  <c r="G23" i="2"/>
  <c r="L36" i="18"/>
  <c r="I27" i="2"/>
  <c r="O97" i="15"/>
  <c r="H23" i="2"/>
  <c r="N36" i="18"/>
  <c r="G27" i="2"/>
  <c r="L88" i="21"/>
  <c r="I24" i="2"/>
  <c r="N88" i="13"/>
  <c r="G21" i="2"/>
  <c r="L46" i="16"/>
  <c r="I25" i="2"/>
  <c r="O36" i="18"/>
  <c r="H27" i="2"/>
  <c r="N88" i="21"/>
  <c r="G24" i="2"/>
  <c r="N53" i="12"/>
  <c r="G20" i="2"/>
  <c r="O88" i="13"/>
  <c r="H21" i="2"/>
  <c r="N46" i="16"/>
  <c r="G25" i="2"/>
  <c r="O88" i="21"/>
  <c r="H24" i="2"/>
  <c r="L88" i="13"/>
  <c r="I21" i="2"/>
  <c r="N52" i="14"/>
  <c r="G22" i="2"/>
  <c r="O52" i="14"/>
  <c r="H22" i="2"/>
  <c r="K14" i="21"/>
  <c r="K15" i="21"/>
  <c r="K14" i="20"/>
  <c r="K14" i="19"/>
  <c r="K14" i="18"/>
  <c r="K15" i="18"/>
  <c r="K14" i="17"/>
  <c r="K24" i="17"/>
  <c r="K14" i="16"/>
  <c r="K15" i="16"/>
  <c r="K14" i="15"/>
  <c r="K15" i="15"/>
  <c r="K14" i="14"/>
  <c r="K15" i="14"/>
  <c r="K14" i="13"/>
  <c r="K15" i="13"/>
  <c r="K14" i="12"/>
  <c r="K15" i="12"/>
  <c r="K14" i="11"/>
  <c r="K14" i="10"/>
  <c r="K15" i="10"/>
  <c r="K16" i="10"/>
  <c r="L16" i="3"/>
  <c r="K17" i="3"/>
  <c r="L17" i="3"/>
  <c r="K18" i="3"/>
  <c r="L18" i="3"/>
  <c r="K19" i="3"/>
  <c r="L19" i="3"/>
  <c r="L20" i="3"/>
  <c r="K21" i="3"/>
  <c r="L21" i="3"/>
  <c r="L22" i="3"/>
  <c r="M88" i="21"/>
  <c r="F24" i="2"/>
  <c r="M25" i="20"/>
  <c r="F30" i="2"/>
  <c r="M45" i="19"/>
  <c r="F29" i="2"/>
  <c r="M36" i="18"/>
  <c r="F27" i="2"/>
  <c r="M27" i="17"/>
  <c r="F26" i="2"/>
  <c r="M46" i="16"/>
  <c r="F25" i="2"/>
  <c r="M97" i="15"/>
  <c r="F23" i="2"/>
  <c r="M52" i="14"/>
  <c r="F22" i="2"/>
  <c r="M88" i="13"/>
  <c r="F21" i="2"/>
  <c r="M53" i="12"/>
  <c r="F20" i="2"/>
  <c r="M15" i="11"/>
  <c r="F19" i="2"/>
  <c r="M17" i="10"/>
  <c r="F17" i="2"/>
  <c r="K22" i="3"/>
  <c r="K20" i="3"/>
  <c r="K16" i="3"/>
  <c r="N9" i="19"/>
  <c r="N9" i="10"/>
  <c r="D8" i="2"/>
  <c r="D7" i="23"/>
  <c r="N9" i="12"/>
  <c r="N9" i="18"/>
  <c r="N9" i="21"/>
  <c r="N9" i="15"/>
  <c r="N9" i="16"/>
  <c r="N9" i="20"/>
  <c r="N9" i="17"/>
  <c r="N9" i="11"/>
  <c r="N9" i="13"/>
  <c r="N9" i="14"/>
  <c r="D7" i="21"/>
  <c r="D7" i="20"/>
  <c r="D7" i="19"/>
  <c r="D7" i="18"/>
  <c r="D7" i="17"/>
  <c r="D7" i="16"/>
  <c r="D7" i="15"/>
  <c r="D7" i="14"/>
  <c r="D7" i="13"/>
  <c r="D7" i="12"/>
  <c r="D7" i="11"/>
  <c r="D7" i="10"/>
  <c r="C63" i="5"/>
  <c r="C60" i="5"/>
  <c r="C55" i="5"/>
  <c r="C71" i="6"/>
  <c r="C68" i="6"/>
  <c r="C63" i="6"/>
  <c r="C36" i="4"/>
  <c r="C33" i="4"/>
  <c r="C28" i="4"/>
  <c r="C78" i="3"/>
  <c r="C75" i="3"/>
  <c r="C70" i="3"/>
  <c r="A44" i="2"/>
  <c r="A49" i="23"/>
  <c r="P10" i="23"/>
  <c r="A58" i="5"/>
  <c r="P10" i="5"/>
  <c r="A94" i="21"/>
  <c r="P10" i="21"/>
  <c r="A31" i="20"/>
  <c r="P10" i="20"/>
  <c r="A51" i="19"/>
  <c r="P10" i="19"/>
  <c r="A42" i="18"/>
  <c r="P10" i="18"/>
  <c r="A33" i="17"/>
  <c r="P10" i="17"/>
  <c r="A52" i="16"/>
  <c r="P10" i="16"/>
  <c r="A103" i="15"/>
  <c r="P10" i="15"/>
  <c r="A58" i="14"/>
  <c r="P10" i="14"/>
  <c r="A94" i="13"/>
  <c r="P10" i="13"/>
  <c r="A59" i="12"/>
  <c r="P10" i="12"/>
  <c r="A21" i="11"/>
  <c r="P10" i="11"/>
  <c r="A23" i="10"/>
  <c r="P10" i="10"/>
  <c r="A73" i="3"/>
  <c r="P10" i="3"/>
  <c r="A66" i="6"/>
  <c r="P10" i="6"/>
  <c r="A31" i="4"/>
  <c r="P10" i="4"/>
  <c r="D9" i="2"/>
  <c r="D8" i="23"/>
  <c r="D7" i="2"/>
  <c r="D6" i="23"/>
  <c r="D6" i="2"/>
  <c r="D5" i="23"/>
  <c r="D5" i="21"/>
  <c r="D5" i="20"/>
  <c r="D5" i="19"/>
  <c r="D5" i="18"/>
  <c r="D5" i="17"/>
  <c r="D5" i="16"/>
  <c r="D5" i="15"/>
  <c r="D5" i="14"/>
  <c r="D5" i="13"/>
  <c r="D5" i="12"/>
  <c r="D5" i="11"/>
  <c r="D5" i="10"/>
  <c r="D6" i="21"/>
  <c r="D6" i="20"/>
  <c r="D6" i="19"/>
  <c r="D6" i="18"/>
  <c r="D6" i="17"/>
  <c r="D6" i="16"/>
  <c r="D6" i="15"/>
  <c r="D6" i="14"/>
  <c r="D6" i="13"/>
  <c r="D6" i="12"/>
  <c r="D6" i="11"/>
  <c r="D6" i="10"/>
  <c r="D8" i="21"/>
  <c r="D8" i="20"/>
  <c r="D8" i="19"/>
  <c r="D8" i="18"/>
  <c r="D8" i="17"/>
  <c r="D8" i="16"/>
  <c r="D8" i="15"/>
  <c r="D8" i="14"/>
  <c r="D8" i="13"/>
  <c r="D8" i="12"/>
  <c r="D8" i="11"/>
  <c r="D8" i="10"/>
  <c r="D7" i="6"/>
  <c r="D7" i="5"/>
  <c r="D7" i="4"/>
  <c r="D8" i="6"/>
  <c r="D8" i="5"/>
  <c r="D8" i="4"/>
  <c r="D5" i="6"/>
  <c r="D5" i="5"/>
  <c r="D5" i="4"/>
  <c r="D6" i="6"/>
  <c r="D6" i="5"/>
  <c r="D6" i="4"/>
  <c r="D6" i="3"/>
  <c r="D7" i="3"/>
  <c r="D5" i="3"/>
  <c r="D8" i="3"/>
  <c r="C16" i="2"/>
  <c r="C15" i="2"/>
  <c r="L15" i="5"/>
  <c r="L14" i="5"/>
  <c r="L24" i="4"/>
  <c r="L23" i="4"/>
  <c r="L22" i="4"/>
  <c r="L21" i="4"/>
  <c r="L20" i="4"/>
  <c r="L19" i="4"/>
  <c r="L18" i="4"/>
  <c r="L17" i="4"/>
  <c r="L15" i="4"/>
  <c r="L14" i="4"/>
  <c r="L52" i="5"/>
  <c r="I18" i="2"/>
  <c r="L25" i="4"/>
  <c r="K14" i="4"/>
  <c r="K15" i="4"/>
  <c r="K16" i="5"/>
  <c r="K18" i="4"/>
  <c r="N52" i="5"/>
  <c r="G18" i="2"/>
  <c r="K14" i="6"/>
  <c r="N25" i="4"/>
  <c r="G16" i="2"/>
  <c r="K21" i="4"/>
  <c r="I16" i="2"/>
  <c r="M25" i="4"/>
  <c r="F16" i="2"/>
  <c r="N60" i="6"/>
  <c r="G28" i="2"/>
  <c r="K22" i="4"/>
  <c r="I28" i="2"/>
  <c r="K24" i="4"/>
  <c r="K17" i="4"/>
  <c r="K20" i="4"/>
  <c r="K15" i="5"/>
  <c r="K19" i="4"/>
  <c r="K23" i="4"/>
  <c r="K14" i="5"/>
  <c r="M60" i="6"/>
  <c r="F28" i="2"/>
  <c r="M52" i="5"/>
  <c r="F18" i="2"/>
  <c r="O25" i="4"/>
  <c r="H16" i="2"/>
  <c r="H28" i="2"/>
  <c r="O52" i="5"/>
  <c r="H18" i="2"/>
  <c r="N9" i="6"/>
  <c r="B16" i="2"/>
  <c r="D1" i="4"/>
  <c r="B17" i="2"/>
  <c r="N9" i="4"/>
  <c r="N9" i="5"/>
  <c r="B18" i="2"/>
  <c r="L15" i="3"/>
  <c r="L14" i="3"/>
  <c r="L67" i="3"/>
  <c r="N67" i="3"/>
  <c r="G15" i="2"/>
  <c r="G32" i="2"/>
  <c r="K15" i="3"/>
  <c r="K14" i="3"/>
  <c r="I15" i="2"/>
  <c r="I32" i="2"/>
  <c r="M67" i="3"/>
  <c r="O67" i="3"/>
  <c r="F15" i="2"/>
  <c r="F32" i="2"/>
  <c r="H15" i="2"/>
  <c r="H32" i="2"/>
  <c r="N9" i="3"/>
  <c r="B15" i="2"/>
  <c r="D1" i="3"/>
  <c r="D11" i="2"/>
  <c r="E38" i="2"/>
  <c r="C19" i="1"/>
  <c r="D10" i="2"/>
  <c r="C20" i="1"/>
  <c r="C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6" authorId="0" shapeId="0" xr:uid="{00000000-0006-0000-01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Ar detalizēta informācija, par tāmju aizpildīšanu var iepazīties altum.lv
ALTUM Forma 2 sistēma atpazīst un darbojas tikai ar altum.lv publicētajām tāmju sagatavēm.
Tel. 67774064</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A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B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C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D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E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F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10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11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3E06E265-00FB-4E23-9EC4-85585194A2C2}">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2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3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4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5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6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7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8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9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<sst xmlns="http://schemas.openxmlformats.org/spreadsheetml/2006/main" count="2112" uniqueCount="607">
  <si>
    <t>APSTIPRINU</t>
  </si>
  <si>
    <t>(pasūtītāja paraksts un tā atsifrējums)</t>
  </si>
  <si>
    <t>Z.v.</t>
  </si>
  <si>
    <t>____________.gada____.____________</t>
  </si>
  <si>
    <t>Būvniecības koptāme</t>
  </si>
  <si>
    <t>Attiecināmās izmaksas</t>
  </si>
  <si>
    <t xml:space="preserve">Būves nosaukums: </t>
  </si>
  <si>
    <t>Daudzdzīvokļu dzīvojamā ēka</t>
  </si>
  <si>
    <t xml:space="preserve">Objekta nosaukums: </t>
  </si>
  <si>
    <t xml:space="preserve">Objekta adrese: </t>
  </si>
  <si>
    <t>Dzintaru iela 97/99, Liepāja</t>
  </si>
  <si>
    <t xml:space="preserve">Pasūtījuma Nr: </t>
  </si>
  <si>
    <t>WS-44-15</t>
  </si>
  <si>
    <t>Nr. P.k.</t>
  </si>
  <si>
    <t>Objekta nosaukums</t>
  </si>
  <si>
    <t>Objekta izmaksas (EUR)</t>
  </si>
  <si>
    <t>Daudzdzīvokļu dzīvojamās ēkas energoefektivitātes paaugstināšanas pasākumi Dzintaru ielā 97/99, Liepājā</t>
  </si>
  <si>
    <t>Kopā:</t>
  </si>
  <si>
    <t>PVN (21%)</t>
  </si>
  <si>
    <t>Sastādīja</t>
  </si>
  <si>
    <t>(paraksts un tā atšifrējums, datums)</t>
  </si>
  <si>
    <t>Sertifikāta Nr.</t>
  </si>
  <si>
    <t>Tāme sastādīta 20__. gada __. _________</t>
  </si>
  <si>
    <t>Ievērībai!</t>
  </si>
  <si>
    <t>Pretendents ir tiesīgs izmantot tikai Pasūtītāja pievienoto būvizmaksu noteikšanas tāmes veidni.</t>
  </si>
  <si>
    <t>Kopsavilkuma aprēķini pa darbu veidiem vai konstruktīvo elementu veidiem</t>
  </si>
  <si>
    <t>Celtniecības darbi</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</si>
  <si>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</si>
  <si>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</si>
  <si>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</si>
  <si>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</si>
  <si>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</si>
  <si>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</si>
  <si>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</si>
  <si>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</si>
  <si>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</si>
  <si>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</si>
  <si>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</si>
  <si>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</si>
  <si>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</si>
  <si>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</si>
  <si>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</si>
  <si>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</si>
  <si>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</si>
  <si>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</si>
  <si>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</si>
  <si>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</si>
  <si>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Finanšu rezerve</t>
  </si>
  <si>
    <t>Kopā ar finanšu rezervi</t>
  </si>
  <si>
    <t>Pārbaudīja</t>
  </si>
  <si>
    <t xml:space="preserve">Lokālā tāme Nr. </t>
  </si>
  <si>
    <t>Ārsienu siltināšanas darbi</t>
  </si>
  <si>
    <t>Tāme sastādīta  20__. gada tirgus cenās, pamatojoties uz AR un BK daļas rasējumiem</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</si>
  <si>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</si>
  <si>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</si>
  <si>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</si>
  <si>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</si>
  <si>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</si>
  <si>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</si>
  <si>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</si>
  <si>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</si>
  <si>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</si>
  <si>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</si>
  <si>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</si>
  <si>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</si>
  <si>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</si>
  <si>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līg.c.</t>
  </si>
  <si>
    <t>Metāla nožogojuma montāža, h=2,0 m</t>
  </si>
  <si>
    <t>m</t>
  </si>
  <si>
    <t>Žogs 3,5×2m</t>
  </si>
  <si>
    <t>gb</t>
  </si>
  <si>
    <t>Pēda</t>
  </si>
  <si>
    <t>Sastatņu montēšana</t>
  </si>
  <si>
    <t>m²</t>
  </si>
  <si>
    <t>Sastatnes</t>
  </si>
  <si>
    <t>Moduļu tualetes uzstādīšana</t>
  </si>
  <si>
    <t>Tualetes izvešana</t>
  </si>
  <si>
    <t>reizes</t>
  </si>
  <si>
    <t>Moduļu mājas uzstādīšana. Paredzēts 24 cilvēkiem.</t>
  </si>
  <si>
    <t>Parapetu skārda apšuvumu demontāža</t>
  </si>
  <si>
    <t>Cokola profila līstes montēšana</t>
  </si>
  <si>
    <t>Ārsienas sagatavošana siltināšanai - virsmu notīrīšana un gruntēšana</t>
  </si>
  <si>
    <t>Grunts Cerasit CT 17 vai ekvivalents</t>
  </si>
  <si>
    <t>kg</t>
  </si>
  <si>
    <t>Ārsienu siltināšana ar akmensvati līmējot un piestiprinot to pie ārsienas ar mehāniskajiem stiprinājumiem (tai skaitā pagalma puses ieeju sienām, h=0,5m, AS-1=29m)</t>
  </si>
  <si>
    <t>S1</t>
  </si>
  <si>
    <t>Grunts, siltinājums - akmensvate , λ=0,036W/m²K, b=160 mm), līmjava, grunts. Esošā siena - gāzbetona panelis (b=270mm)</t>
  </si>
  <si>
    <t>S2</t>
  </si>
  <si>
    <t>Grunts, siltinājums - akmensvate (λ=0,036W/m²K, b=180 mm), līmjava, grunts. Esošā siena - vieglbetona panelis ( b=430mm)</t>
  </si>
  <si>
    <t>S4</t>
  </si>
  <si>
    <t>Grunts, siltinājums - akmensvate (λ=0,037W/m²K, b=80 mm), līmjava, grunts. Esošā siena - silikātķieģeļu mūra siena ( b=150mm)</t>
  </si>
  <si>
    <t>S5</t>
  </si>
  <si>
    <t>Grunts, Siltinājums - akmensvate (λ=0,037W/m²K, b=50 mm), līmjava, gruntējums, esošā dzelzsbetona starpsiena (b=120mm), gruntējums, līmjava, siltinājums - akmensvate (λ=0,037W/m²K, b=50 mm)</t>
  </si>
  <si>
    <t>S6</t>
  </si>
  <si>
    <t>Siltinājums - akmensvate ( λ=0,036W/m²K, b=160 mm), līmjava, grunts.Projektētā siena- gāzbetona bloki ( b=250mm)</t>
  </si>
  <si>
    <t>Dībeli, 215mm</t>
  </si>
  <si>
    <t>gab</t>
  </si>
  <si>
    <t>Dībeli, 135mm</t>
  </si>
  <si>
    <t>Siets stikla šķiedra</t>
  </si>
  <si>
    <t>Paligmateriāli</t>
  </si>
  <si>
    <t>komp</t>
  </si>
  <si>
    <t>Durvju un logu aiļu apdare ar akmensvates plātnēm, b=30mm,platums~ 0,10m*</t>
  </si>
  <si>
    <t>Siltumizolācija sienām</t>
  </si>
  <si>
    <t>Dībeli, 75mm</t>
  </si>
  <si>
    <t>Papildus armējums apkārrt loga un durvju ailām ar sietu , platums=0,15m, b=3mm</t>
  </si>
  <si>
    <t>Logu un durvju aiļu ārējo stūru armēšana ar sietu papildus sietu 0,3×0,4m platumā no ailes un ailē , stiepes izturība &gt;200N/5cm, Struktūras stabilitāte &gt;22%, , sieta acojuma lielums 4×4mm.</t>
  </si>
  <si>
    <t>Blīvējošās lentas montēšana ap logu ailām u.c. vietām.</t>
  </si>
  <si>
    <t>Zemapmetuma PVC ārējā stūra profila montāža</t>
  </si>
  <si>
    <t>Zemapmetuma PVC loga pielaiduma profila montāža.</t>
  </si>
  <si>
    <t>Zemapmetuma PVC logailas augšas profila montāža.</t>
  </si>
  <si>
    <t>Zemapmetuma palodzes PVC profila montāža.</t>
  </si>
  <si>
    <t>Zemapmetuma cokola PVC profila montēšana.</t>
  </si>
  <si>
    <t>Iekšējo stūru armējums visā ēkas augstumā</t>
  </si>
  <si>
    <t>Stūra profils ar armējumu visā augstumā visos ēkas stūros</t>
  </si>
  <si>
    <t>Metāla karoga kāta turētāja montāža</t>
  </si>
  <si>
    <t>Būvgružu savākšana un aizvešana</t>
  </si>
  <si>
    <t>m³</t>
  </si>
  <si>
    <t>Gružu konteiners</t>
  </si>
  <si>
    <t xml:space="preserve">Tiešās izmaksas kopā, t. sk. darba devēja sociālais nodoklis 23.59% </t>
  </si>
  <si>
    <t>Sertifikāta Nr</t>
  </si>
  <si>
    <t>Piezīme:</t>
  </si>
  <si>
    <t xml:space="preserve">• Siltināšanas un apmešanas darbi veicami saskaņā ar ETAG 004 „Eiropas tehniskā apstiprinājuma pamatnostādne ārējās siltumizolācijas sistēmām un apmetumam” </t>
  </si>
  <si>
    <t>• Visiem būvmateriāliem jābūt marķētiem ar CE zīmi.</t>
  </si>
  <si>
    <t>Logu nomaiņa</t>
  </si>
  <si>
    <t>Esošo skārda āra palodžu demontāža, b=0,25.</t>
  </si>
  <si>
    <t>Ārējo palodžu - skārda, montēšana b=0,5m (t.sk.1.st.lodžiju apakš. mala)</t>
  </si>
  <si>
    <t>PVC lodžiju norobežojošais rāmis 3 dažādos toņus atbilstoši krāsu pasei montāža (b×h=1,0×2,9), ts.sk. skārda nosegelemeta pieslēguma profils</t>
  </si>
  <si>
    <t>PVC lodžiju norobežojošā rāmja palodze 3 dažādos toņus atbilstoši krāsu pasei montāža (b×h=0,2×2,9)</t>
  </si>
  <si>
    <t>Logu montāžas palīgmateriāli uz apjomu</t>
  </si>
  <si>
    <t>montāžas skavas</t>
  </si>
  <si>
    <t>dibeļi</t>
  </si>
  <si>
    <t>montāžas puta</t>
  </si>
  <si>
    <t>l</t>
  </si>
  <si>
    <t>skrūves</t>
  </si>
  <si>
    <t xml:space="preserve">hermētiķis </t>
  </si>
  <si>
    <t>Hidroizolācijas lentas montēšana logos</t>
  </si>
  <si>
    <t>Pagraba siltināšana</t>
  </si>
  <si>
    <t>Siltumizolācijas akmensvates lameļu līmēšana pie pārseguma apakšas (λ=0,037W/m²K,), b=150mm</t>
  </si>
  <si>
    <t>Siltumizolācija</t>
  </si>
  <si>
    <t>m2</t>
  </si>
  <si>
    <t>Līmjava</t>
  </si>
  <si>
    <t>Cokola siltināšanas darbi</t>
  </si>
  <si>
    <t>Betona plātņu noņemšana un atpakaļ atlikšana pēc siltinājuma iestrādes</t>
  </si>
  <si>
    <t>Cokola apmešana ar apmetumu uz minerālšķiedru sieta (b=7mm) un krāsošana</t>
  </si>
  <si>
    <t>Jaunu bruģakmens lietusūdens novadīšanas apmaļu ierīkošana:</t>
  </si>
  <si>
    <t>Ģeotekstila plēves ieklāšana</t>
  </si>
  <si>
    <t>Šķembas (fr.40-70mm) kārtas ieklāšana 100mm</t>
  </si>
  <si>
    <t>šķembas</t>
  </si>
  <si>
    <t>m3</t>
  </si>
  <si>
    <t>Bortakmens betona pamatu ierīkošana</t>
  </si>
  <si>
    <t>Šķembas (fr.0-40mm) kārtas ieklāšana 50mm</t>
  </si>
  <si>
    <t>Grants kārtas ieklāšana 50mm</t>
  </si>
  <si>
    <t>grants</t>
  </si>
  <si>
    <t>Bruģakmens 700mm biez.likšana 26gab/m²</t>
  </si>
  <si>
    <t>Betona bruģis</t>
  </si>
  <si>
    <t>Izsijas -50mm</t>
  </si>
  <si>
    <t>Bortakmens 80x200x1000 malas likšana 1gb/t.m</t>
  </si>
  <si>
    <t>Gaismas lūku atjaunošana:</t>
  </si>
  <si>
    <t>Gaismas lūkas esošā apmetuma nokalšana</t>
  </si>
  <si>
    <t>Gaismas lūkas sieniņas atjaunošana ar ķieģeļu mūri</t>
  </si>
  <si>
    <t>Gaismas lūkas sieniņu apmešana ar cementa javu.</t>
  </si>
  <si>
    <t>jaukta java</t>
  </si>
  <si>
    <t>Leņķdzelzis L25×5mm enkurots betona apmales augšējā daļā</t>
  </si>
  <si>
    <t>Drenāžas caurules Ø50, l=0,25m</t>
  </si>
  <si>
    <t>Slīpuma izveide no cementa javas M200 kārtas b=20 mm uznešanas</t>
  </si>
  <si>
    <t>java M200</t>
  </si>
  <si>
    <t>Drenējoša - šķembu pildījuma izbūve 0,5m³ uz vienu vietu</t>
  </si>
  <si>
    <t>Betona ārmalu hidroizolācijas izveide</t>
  </si>
  <si>
    <t>Hidroizolācija</t>
  </si>
  <si>
    <t>Tērauda režģa ar eņģēm1250×645mm montāža</t>
  </si>
  <si>
    <t>kompl</t>
  </si>
  <si>
    <t>leņdzelžiem L25×5,l=1,25m - 2.gab</t>
  </si>
  <si>
    <t>leņdzelžiem L25×5,l=0,645m - 2.gab</t>
  </si>
  <si>
    <t>armatūras stieņiem Ø12AII,s=0,25m, 4.gab, l~0,64*m</t>
  </si>
  <si>
    <t>armatūras stieņiem Ø12AII,s=0,25m, 4.gab, l~1,25*m</t>
  </si>
  <si>
    <t>Impostu atjaunošana</t>
  </si>
  <si>
    <t>* esošā apdares apšuvuma (gofrētas AL plātnes) demontāža</t>
  </si>
  <si>
    <t>Pilastru atjaunošana</t>
  </si>
  <si>
    <t>Saglabājamo ķieģeļu mūra pilastru, b=38 cm, nostiprināšana fasādēs (norādes skat.lapā BK-2) - pēc inventāra sastaņu uzstādīšanas precizēt saglabājamo pilastru skaitu</t>
  </si>
  <si>
    <t>* plakantērauda detaļas -8x150x650. 1 gab uz pilastru, kop.L=1x5x0,65 m=3,25 m</t>
  </si>
  <si>
    <t>* plakantērauda detaļas -8x150x380. 12 gab uz pilastru, kop.L=12x5x0,38 m=22,8 m</t>
  </si>
  <si>
    <t>* plakantērauda detaļas -8x150x1900. 5 gab uz pilastru, kop.L=5x5x1,9 m=47,5 m</t>
  </si>
  <si>
    <t>* plakantērauda detaļas -8x150x600. 4 gab uz pilastru, kop.L=4x5x0,65 m=12 m</t>
  </si>
  <si>
    <t>* plakantērauda detaļas -8x150x450. 1 gab uz pilastru, kop.L=1x5x0,45 m=2,25 m</t>
  </si>
  <si>
    <t>* ķīļenkuri Ø12, l=250, 40 gab uz pilastru, kopā 40x5 gab</t>
  </si>
  <si>
    <t>* metāla detaļu pretkorozijas krāsojums, kop.L=88 m</t>
  </si>
  <si>
    <t>grunts</t>
  </si>
  <si>
    <t>Saglabājamo ķieģeļu mūra pilastru, b=51cm, nostiprināšana fasādēs (norādes skat.lapā BK-2) - pēc inventāra sastaņu uzstādīšanas precizēt saglabājamo pilastru skaitu</t>
  </si>
  <si>
    <t>*plakantērauda detaļas -8x150x650. 1 gab uz pilastru, L=0,65m</t>
  </si>
  <si>
    <t>* plakantērauda detaļas -8x150x510. 12 gab uz pilastru, kop.L=12x0,51 m=6,12 m</t>
  </si>
  <si>
    <t>* plakantērauda detaļas -8x150x1900. 5 gab uz pilastru, kop.L=5x1,9 m=9,5 m</t>
  </si>
  <si>
    <t>* plakantērauda detaļas -8x150x600. 4 gab uz pilastru, kop.L=4x0,6 m=2,4 m</t>
  </si>
  <si>
    <t>* plakantērauda detaļas -8x150x450. 1 gab uz pilastru, kop.L=0,45 m</t>
  </si>
  <si>
    <t>* ķīļenkuri Ø12, l=250, 40 gab uz pilastru, kopā 40x1 gab</t>
  </si>
  <si>
    <t>* metāla detaļu pretkorozijas krāsojums, kop.L=19 m</t>
  </si>
  <si>
    <t>Paneļu ārsienu nostiprin.pēc pilastru demontēšanas, b=380 mm (skat.lapā BK-2) - no projektā paredzētiem 10 demontējamiem pilastriem ir demontēti 4 pilastri; pēc inventāra sastaņu uzstādīšanas precizēt demontējamo pilastru skaitu</t>
  </si>
  <si>
    <t>* ķieģeļu mūra pilastru 0,13x0,38x16m, demontēšana, 6 gb</t>
  </si>
  <si>
    <t>* plakantērauda detaļas -8x150x650. 1 gab uz pilastru, kop.L=1x6x0,65 m=3,9 m</t>
  </si>
  <si>
    <t>* plakantērauda detaļas -8x150x380. 12 gab uz pilastru, kop.L=12x6x0,38 m=27,4 m</t>
  </si>
  <si>
    <t>* plakantērauda detaļas -8x150x1900. 5 gab uz pilastru, kop.L=5x6x1,9 m=57 m</t>
  </si>
  <si>
    <t>* plakantērauda detaļas -8x150x600. 4 gab uz pilastru, kop.L=4x6x0,65 m=15,6 m</t>
  </si>
  <si>
    <t>* plakantērauda detaļas -8x150x450. 1 gab uz pilastru, kop.L=1x6x0,45 m=2,7 m</t>
  </si>
  <si>
    <t>* ķīļenkuri Ø12, l=250, 40 gab uz pilastru, kopā 40x6 gab</t>
  </si>
  <si>
    <t>* metāla detaļu pretkorozijas krāsojums, kop.L=107 m</t>
  </si>
  <si>
    <t>Ar metāla sietiem, Ø3; 50x50 mm, nostiprināmas sienu plaisu zonas (norādes lapās BK-2, BK-6) - pēc invent.sastaņu uzstādīšanas precizēt plaisu remonta zonas, kas var nebūt norādītas rasējumā</t>
  </si>
  <si>
    <t>* plaisu zonas nostiprināšana 38 cm bieziem pilastriem, siets 0,38x1,5(h)m, 3 gab</t>
  </si>
  <si>
    <t>* plaisu zonas nostiprināšana 51 cm bieziem pilastriem, siets 0,5x1,5(h)m, 4 gab</t>
  </si>
  <si>
    <t>* plaisu zonas nostiprināšana mūra ārsienās, josla b=0,8* m, sietu izmērus precizēt pēc vietas</t>
  </si>
  <si>
    <t>* plaisu zonas nostiprināšana mūra ārsienās, josla b=2,63* m, siets visā ēkas augstumā</t>
  </si>
  <si>
    <t>* plaisu aizpildīšana sienās ar hermetizējošu šuvju mastiku (aptuveni)</t>
  </si>
  <si>
    <t>* pie sienas plaknes pieenkuroto metāla sietu apmešana ar cementa javas kārtu, b=10 mm</t>
  </si>
  <si>
    <t>* pilastru apakšas nostiprināšana ar leņķveida atbalstplātnēm L100x8, L=380, 5 gab</t>
  </si>
  <si>
    <t>* ķīļenkuri Ø12, l=120, 2 gab uz detaļu</t>
  </si>
  <si>
    <t>* metāla detaļu pretkorozijas krāsojums</t>
  </si>
  <si>
    <t>Kāpņu telpas remontdarbi</t>
  </si>
  <si>
    <t>Plaisu u.c.remonts kāpņu telpu iekšsienām, 8 kāpņu telpas (skat.norādes lapā BK-6): jauna tabula sagatavota 01.2021</t>
  </si>
  <si>
    <t>6.,7.,8. kāpņu telpās darbi nav uzsākti (uz 1 k.t. krāsojamā):</t>
  </si>
  <si>
    <t>* apmetuma nokalšana kāpņu telpu garensienās, uz 1 kāpņu telpu ~120 m²</t>
  </si>
  <si>
    <t>* šuvju mastikas injicēšana iztīrītās 1÷5 mm plaisās, plaisu garums 1 kāpņu telpā ~70 m</t>
  </si>
  <si>
    <t>* metāla sietu Ø3BpI 50x50 mm stiprināšana pie sienām plaisu zonā, uz 1 kāpņu telpu ~120 m²</t>
  </si>
  <si>
    <t>* sienas apmetums ar jaukto javu plaisu zonā, uz 1 kāpņu telpu ~120 m²</t>
  </si>
  <si>
    <t>* šuvju mastikas injicēšana iztīrītās plaisās starp bēniņu paneļiem, 2 malējās šuves, l=2x2,8 m</t>
  </si>
  <si>
    <t>* garensienu, kāpņu laidu un podestu apakšējās un sānu virsmas sagatavošana krāsošanai un krāsošana 2x ar mitruma izturīgu emulsiju, uz 1 kāpņu telpu 195 m² - bez dzīvokļu durvīm (kāpņu laukumu grīdas nav paredzēts remontēt)</t>
  </si>
  <si>
    <t>* kāpņu telpu galasienu sagatav.krāsošanai, krāsošana 2x, uz 1 kāpņu telpu 75 m² (ar logiem, par cik jākrāso arī logu ailu sānu virsma, EL sadales skapji)</t>
  </si>
  <si>
    <t>* griestu sagatav.krāsošanai, krāsot ar mitr.izt.emulsiju, 2 reizes, uz k.t.15,3 m²+2m²vējtverim</t>
  </si>
  <si>
    <t>* sienu, griestu sagat.krāsoš.,krāsot ar mitruma izt.emulsiju, 2 reizes, pagalma vējtveris 33,6m²</t>
  </si>
  <si>
    <t>* kabeļu sakārtošana, mūra sienas šurfēšana kabeļu ievietošanai, vid.3x5 m katrā kāpņu telpā</t>
  </si>
  <si>
    <t>* gofrētas PVC aizsargcaurules, Ø16 mm, kabaļu, vadu ievietošanai, 3x5 m katrā kāpņu telpā</t>
  </si>
  <si>
    <t>* remontu līmplēves notīrīšana no siltumvadiem, dzīvokļu durvīm, skapīšiem, 1 kpl uz kāpņu t.</t>
  </si>
  <si>
    <t>kpl</t>
  </si>
  <si>
    <t>* ķieģeļu mūris, b=120, kanāliem pēc stāvv.nomaiņas - 6.k.t., 1.stāvā, 0,5x2,5+0,7x3m</t>
  </si>
  <si>
    <t>* mūra sieniņu apmešana stāvvadu zonās, 6.kāpņu telpā</t>
  </si>
  <si>
    <t>5. kāpņu telpā nav pabeigti šādi darbi</t>
  </si>
  <si>
    <t>* apmetuma nokalšana plaisu zonā 4.,5.stāvā kāpņu telpu garensienās, ~30 m²</t>
  </si>
  <si>
    <t>* šuvju mastikas injicēšana iztīrītās 1÷5 mm plaisās, plaisu garums 4.,5.stāvā ~20 m</t>
  </si>
  <si>
    <t>* metāla sietu Ø3BpI 50x50 mm stiprināšana, s=150x150, pie sienām plaisu zonā 4.,5,stāvā</t>
  </si>
  <si>
    <t>* sienas apmetums ar jaukto javu plaisu zonā 4.,5.stāvā</t>
  </si>
  <si>
    <t>* ķieģeļu mūra apmetums sienām nepabeigtās vietās1.,2.,3.stāvā: 8,9+5,1+6,8 m²</t>
  </si>
  <si>
    <t>* metāla sietu Ø3BpI 50x50 mm stiprināšana, s=150x150, 3.stāvā plaisu zonā un apmetums</t>
  </si>
  <si>
    <t>* apmesto virsmu špaktelēšana, sagatavošana krāsošanai</t>
  </si>
  <si>
    <t>* kāpņu laidu sānu malu špaktelēšana, sagatavošana krāsošanai</t>
  </si>
  <si>
    <t>* garensienu, kāpņu laidu un podestu apakšējās un sānu virsmas gruntēšana un krāsošana 2x ar mitruma izturīgu emulsiju, uz kāpņu telpu 195 m² - bez dzīvokļu durvīm (kāpņu laukumu grīdas nav paredzēts remontēt)</t>
  </si>
  <si>
    <t>* kāpņu telpu galasienu gruntēšana, krāsošana 2x, uz kāpņu telpu 75 m² (ar logiem, par cik jākrāso arī logu ailu sānu virsma, EL sadales skapji)</t>
  </si>
  <si>
    <t>* kāpņu telpu griestu gruntēšana, krāsošana ar mitruma izt.emulsiju, 2 reizes, 15,3 m²+2m²vējtv.</t>
  </si>
  <si>
    <t>* gofrētas PVC aizsargcaurules, Ø16 mm, kabaļu, vadu ievietošanai</t>
  </si>
  <si>
    <t xml:space="preserve">4. kāpņu telpā nav pabeigti šādi darbi </t>
  </si>
  <si>
    <t>* sienas apmetums ar jaukto javu nepabeigtajos remontu posmos 1.÷4.stāvā</t>
  </si>
  <si>
    <t>* apmesto virsmu špaktelēšana, sagatavošana krāsošanai - nepabeigtas zonas visos stāvos</t>
  </si>
  <si>
    <t>3. kāpņu telpā nav pabeigti šādi darbi</t>
  </si>
  <si>
    <t>* ķieģeļu mūris, b=120, kanāliem pēc stāvvadu nomaiņas, apmetums, špaktelēšana - 1.stāvā</t>
  </si>
  <si>
    <t>* mūra virsmu virsmu apmešana, špaktelēšana 2.,3.,stāvā - nepabeigti darbi</t>
  </si>
  <si>
    <t>* kāpņu telpu griestu gruntēšana, krāsošana ar mitruma izt.emulsiju, 2 reizes, 15,3 m²+2m² vējtv.</t>
  </si>
  <si>
    <t>2. kāpņu telpā nav pabeigti šādi darbi (krāsojamā platība kopā 304 m²):</t>
  </si>
  <si>
    <t>* ķieģeļu mūris, b=120, kanāliem pēc stāvvadu nomaiņas, apmetums, špaktelēšana - 3.stāvā</t>
  </si>
  <si>
    <t>* kāpņu laidu un podestu sānu virsmu špaktelēšana - nepabeigti darbi</t>
  </si>
  <si>
    <t>1. kāpņu telpā nav pabeigti šādi darbi</t>
  </si>
  <si>
    <t>Siltuma  uzskaites skapīšu iztīrīšana no putekļiem u.c.  visās kāpņu telpās</t>
  </si>
  <si>
    <t>Ārējās kāpnes</t>
  </si>
  <si>
    <t>Ārējo ieejas laukumu un ārējo kāpņu atjaunošana. Lodžiju stiklojumu metāla detaļas</t>
  </si>
  <si>
    <t>Galveno ieeju betona laukumu atjaunošana (8 ieejas, 1x3,4 m):</t>
  </si>
  <si>
    <t>* grunts izstrāde laukuma pamatu izbūvei un aizpildījuma ierīkošanai, uz 1 kāpņu telpu 0,7 m³</t>
  </si>
  <si>
    <t>* blietētas šķembas zem pamatiem, b=10 cm, zem laukuma b=0,3 m, uz 1 kāpņu telpu 0,85 m³</t>
  </si>
  <si>
    <t>Škembas</t>
  </si>
  <si>
    <t>* stiegru siets Ø6AI, 100x100 pamatu un laukum stiegrošanai, uz 1 kāpņu telpu 5,7 m²</t>
  </si>
  <si>
    <t>* ķīļenkuri Ø10, l=100, 4 gab uz katru detaļu, 8 gab uz laukumu</t>
  </si>
  <si>
    <t>* laukumu betona slīpēšana abrazīvas virsmas izveidošanai, uz visu apjomu</t>
  </si>
  <si>
    <t>Pagalma puses iejas laukumu atjaunošana un ārējo kāpņu izbūve (ieejas Nr.7 un Nr.8)- nepabeigts:</t>
  </si>
  <si>
    <t xml:space="preserve">   * betona B20 F50 seguma ieklāšana 5 cm biezumā uz laukumu virsmas</t>
  </si>
  <si>
    <t>betons</t>
  </si>
  <si>
    <t xml:space="preserve">   * siets Ø5BpI; 100x100 mm betona segumā</t>
  </si>
  <si>
    <t>* betona laukumu slīpēšana abrazīvas virsmas veidošanai</t>
  </si>
  <si>
    <t>* grunts izstrāde kāpņu pamatiem un pildījumam</t>
  </si>
  <si>
    <t>* blietētas šķembas zem pamatiem, b=10 cm un zem pakāpieniem</t>
  </si>
  <si>
    <t>* betons B20 F50 pamatu izbūve zem pakāpieniem</t>
  </si>
  <si>
    <t>* siets Ø5BpI; 100x100 mm betona pamatos un segumā</t>
  </si>
  <si>
    <t>* saliekamo betona pakāpienu, l=2,7 m, montāža; 3 gab uz ieeju (2 ieejas)</t>
  </si>
  <si>
    <t>* stiegras Ø10AII, l=200, s=200 apakšējā pakāpiena nostiprināšanai, 2x14 gabx0,2 m=5,6 m</t>
  </si>
  <si>
    <t>Pagalma puses iejas laukumu atjaunošana un ārējo kāpņu izbūve (ieejas Nr.1÷Nr.6)-nepabeigts:</t>
  </si>
  <si>
    <t xml:space="preserve">   * esošo ieejas laukumu (dobie paneļi) betona seguma nokalšana 5 cm biezumā. 6,02x1 m</t>
  </si>
  <si>
    <t>* betona laukumu slīpēšana abrazīvas virsmas veidošanai, deformēto virsmu nofrēzēšana (30*m)</t>
  </si>
  <si>
    <t>* saliekamo betona pakāpienu, l=2,7 m, montāža; 4 gab uz ieeju (6 ieejas)</t>
  </si>
  <si>
    <t>* stiegras Ø10AII, l=200, s=200 apakšējā pakāpiena nostiprināšanai, 6x14 gabx0,2=16,8 m</t>
  </si>
  <si>
    <t>* ieejas laukuma sānu virsmas izlīdzināšana ar betonu B20 F50, b=13 cm, h=1,25 m, l=3,3 m</t>
  </si>
  <si>
    <t>* stiegru Ø10, l=200, iestrāde betona virsmā, solis 500x500 mm, virsmu sasaistei, 0,2x192 gab</t>
  </si>
  <si>
    <t>Jumta seguma atjaunošana 2 kārtās un jumta pieslēguma detaļu ierīkošana</t>
  </si>
  <si>
    <t>Jumta un vēdināšanas izvadu atjaunošanai.</t>
  </si>
  <si>
    <t>Ārējo ieeju jumtiņu pieslēgums pie ārsienām pēc to nosiltināšanas.</t>
  </si>
  <si>
    <t>Tehnoloģisko atvērumu 600x800 mm izbūve ribotu dzelzsbetona paneļu plātnē, b=30 mm:</t>
  </si>
  <si>
    <t>* jumta sastāva izgriešana līdz panelim (4*- kārtu ruberoīds, cem.java-20), 36 vietas pa 0,5 m²</t>
  </si>
  <si>
    <t>* dzelzsbetona plātnes 600x800 izzāģēsana ar b=30 mm, 36 vietas pa 0,5 m²</t>
  </si>
  <si>
    <t>Tehnoloģisko atvērumu aizbetonēšana pēc bēniņu pārseguma siltināšanas:</t>
  </si>
  <si>
    <t>* metāla sijas U-profils Nr.8 atvēruma malās, kop.l=0,8 m; 2 x 36 gab=72 gab; L=58 m</t>
  </si>
  <si>
    <t>* leņķdzelzs 50x5, metināts pie U-profila sijām, kop.l=0,8 m, 2x36 gab=72 ga; L=58 m</t>
  </si>
  <si>
    <t>* stiegru Ø8AIII siets 100x100 mm atvērumu aizbetonēšanai, (0,6x0,8 m), kop.L=11mx36=396 m</t>
  </si>
  <si>
    <t>* metāla elementu pretkorozijas krāsošana</t>
  </si>
  <si>
    <t>* betons B20 F50, b=50 mm, atvērumu 600x800 mm aizbetonēšanai</t>
  </si>
  <si>
    <t xml:space="preserve"> kārtu uznešana uz aizbetonējumiem (cem,java-20, 3 kārtas ruberoīda bitumena mastikā)</t>
  </si>
  <si>
    <t>Cementa izlīdzinošās kārtas uzklāšana, b=0,02</t>
  </si>
  <si>
    <t>Java</t>
  </si>
  <si>
    <t>Ruberoīda seguma ieklāšana, 2 kārtas</t>
  </si>
  <si>
    <t>Ruberoids apakš.</t>
  </si>
  <si>
    <t>Ruberoids virsk.</t>
  </si>
  <si>
    <t>mastika</t>
  </si>
  <si>
    <t>Parapetu izbūve pēc sienu siltināšanas: (nepabeigtu parapetu L=285 m: paneļu sienu parapeti, b=450mm, kop.L=215,5m; mūra parapeti, b=750mm, kop.L=41,2m; vidus parapeti, b=800mm, kop.L=28,3): mezglus sk.BK-4A</t>
  </si>
  <si>
    <t>* esošā cinkotā skārda apšuvuma noņemšana (augšas platība+sāni b=200)</t>
  </si>
  <si>
    <t>* uz paneļu sienu parapeta enkurota antiseptizēta koka lata 50x70, l=400, s=600; 360 gab</t>
  </si>
  <si>
    <t>kokmateriāli</t>
  </si>
  <si>
    <t>metāla stiprinājumi</t>
  </si>
  <si>
    <t>* uz ķieģeļu mūra sienu parapeta enkurota antiseptizēta koka lata 50x70, l=800, s=600; 107 gab</t>
  </si>
  <si>
    <t>* ķīļenkuri Ø12x125, 2 gab uz latu</t>
  </si>
  <si>
    <t>* 18 mm bieza mitruma izturīgā OSB plātne , b=500, uz parapeta, stiprināta pie latām</t>
  </si>
  <si>
    <t>OSB</t>
  </si>
  <si>
    <t>* 18 mm bieza mitruma izturīgā OSB plātne , b=800, uz parapeta, stiprināta pie latām</t>
  </si>
  <si>
    <t>* liekti metāla enkuri -4x40, l=750, s=600, parapeta skārda aplocīšanai, kop.l=0.75x422gb</t>
  </si>
  <si>
    <t>* liekti metāla enkuri -4x40, l=1,1 m, s=600, parapeta skārda aplocīšanai, kop.l=1,1x107gb</t>
  </si>
  <si>
    <t>* jumta skārds RR23, b=450 mm, parapetu apšūšanai ap enkuriem pēc sienu siltināšanas</t>
  </si>
  <si>
    <t>skārds</t>
  </si>
  <si>
    <t>* parapetu augšas siltināšana 50 mm biezumā ar akmensvati, joslas b=400 mm</t>
  </si>
  <si>
    <t>Ķieģeļu mūra vēdināšanas izvadu atjaunošana (39 gab; perimetrs 123 m; laukums - 20 m²):</t>
  </si>
  <si>
    <t>* esošu cinkotā skārda pieslēgumu noņemšana ap izvadiem, b=10 cm, L=123 m</t>
  </si>
  <si>
    <t>* augšējās ruberoīda kārtas noņemšana gar izvadu apakšu, visrmas nolīdzināšana:, b=300</t>
  </si>
  <si>
    <t>* plakantērauda detaļas -4x40, l=480, metāla jumtiņu enkurošanai pie mūra; 8 gab uz izvadu</t>
  </si>
  <si>
    <t>* ķīļenkuri Ø10x95, 2 gab uz vienu enkuru, 8x2x39 gab</t>
  </si>
  <si>
    <t>* četrslīpju gliudā cinkotā skārda jumtiņi virs izvadiem, skat.lapu BK-3</t>
  </si>
  <si>
    <t>Skārds</t>
  </si>
  <si>
    <t>* mūra virsmas krāsošana uz gruntējuma (krāsu tonis AR daļā)</t>
  </si>
  <si>
    <t>Krāsa</t>
  </si>
  <si>
    <t>Jumta seguma atjaunošana 2 kārtās un jumta pieslēguma detaļu ierīkošana:</t>
  </si>
  <si>
    <t>* esošo jumta zonas parapetu, b=80 cm, attīrīšana pa asīm "3" (6,2 m) un "8" (9,4 m)</t>
  </si>
  <si>
    <t>* papildus ruberoīds 2 kārtās jumta pieslēgumiem pie parapeta, vēdin. izvadiem un lūkām</t>
  </si>
  <si>
    <t>Gāze</t>
  </si>
  <si>
    <t>bal.</t>
  </si>
  <si>
    <t>Atjaunoto ārējo ieeju jumtiņu pieslēgums pie ārsienas pēc siltināšanas, kop.L=4 mx8=32 m:</t>
  </si>
  <si>
    <t>* metāla leņķtērauda L100x7, l=100, enkurošana pie sienas, 6 gab uz katru jumtiņu ( 48 gab)</t>
  </si>
  <si>
    <t>* ķīļenkuri Ø10x120, 1 gab uz leņķprofilu</t>
  </si>
  <si>
    <t>* antiseptizēta koka lata 100(h)x50, kop.L=3,5 m, kokskrūve Ø6x60, stiprināta pie leņķprofiliem</t>
  </si>
  <si>
    <t>* metāla enkurdetaļa -4x40, l=300, skārda apliekšanai, 6 gab uz jumtiņu</t>
  </si>
  <si>
    <t>* gluds jumta skārds tumši brūnā tonī RR32, jumtiņu pieslēgumam pie sienas</t>
  </si>
  <si>
    <t>* divas papildus veltņu materiāla jumta seguma kārtas, uzliektas uz sienas</t>
  </si>
  <si>
    <t>* šuves hermetizācija gar skārdu pie sienas pieslēguma</t>
  </si>
  <si>
    <t>* ārsienas siltinājums, b=120, h=150*, akmensvati, λ=0,037W/m²K, tieši virs jumtiņa plaknes</t>
  </si>
  <si>
    <t>* perforēts cokola profils ar lāseni augstāk esošam siltinājuma ar b=150 mm</t>
  </si>
  <si>
    <t>* hidroskopisks krāsojums, h=0,3 m, uz nokrāsotas ārsienas virsmas gar pieslēgumu</t>
  </si>
  <si>
    <t>Bēniņu siltināšana</t>
  </si>
  <si>
    <t>Četru jaunu ugunsdrošu bēniņu lūku un jumta lūku izbūve. Četru esošu bēniņu un jumta lūku atjaunošana</t>
  </si>
  <si>
    <t>Bēniņu pārseguma siltināšana.</t>
  </si>
  <si>
    <t>Jaunu bēniņu lūku 620x920 mm izbūve (4 kāpņu telpās, norādi skat. lapā BK-3):</t>
  </si>
  <si>
    <t>* krāsojuma attīrīšana slejās, b=100, bēniņu paneļu apakšējā virsmā, kop.L=4x5,3m</t>
  </si>
  <si>
    <t>* cementa javas M200 izlīdzinošā kārta attīrīto sleju vietās, b=100, d=10÷20 mm</t>
  </si>
  <si>
    <t>* U-profila sija Nr.12, enkurota uz cementa javas joslas pie mīura sienas; L=4 gabx1,7 m</t>
  </si>
  <si>
    <t>* ķīļenkuri Ø12, l=180, s=0,5 m ķieģeļu mūra sienā, 4 gab uz katru profilu</t>
  </si>
  <si>
    <t>* U-profila sija Nr.12, enkurota uz cementa javas joslas pie paneļiem; L=1,7 m</t>
  </si>
  <si>
    <t>* ķīļenkuri Ø10, l=90 mm starp paneļu dobumiem, 5 gab uz profilu</t>
  </si>
  <si>
    <t>* metāla leņķprofilu L100x7, l=100, plaukti pie mūra sienas, 4 gab</t>
  </si>
  <si>
    <t>* ķīļenkuri Ø12, l=120 mm pie mūra sienas, 1 gab uz leņķprofilu</t>
  </si>
  <si>
    <t>* atvēruma 620x920 mm izzāģēšana dobos paneļos, 4 gab</t>
  </si>
  <si>
    <t>* betons B20 atsegto atvērumu aizpildīšanai, garendobumos - 20 cm dziļi</t>
  </si>
  <si>
    <t>* metāla detaļa, metināta, 80*x140(h)x6, l=100, enk.Ø8, l=120, betonēta dobumos; 24 gab</t>
  </si>
  <si>
    <t>* U-profila sijas Nr.12, l=920, metinātas pie garensijām un enkuriem, kop.L=2x0,92 mx4</t>
  </si>
  <si>
    <t>* cementa javas M200 izlīdzinošā kārta, d=20* mm, pa lūkas perimetru, kop.L=12,4 m</t>
  </si>
  <si>
    <t>* lūkas sānu virsmas krāsošana uz gruntējuma, 4 lūkas</t>
  </si>
  <si>
    <t>* gāzbetona bloku mūris b=200 mm, h=1* m pa lūkas perimetru, 4 lūkas 600x900</t>
  </si>
  <si>
    <t>Java M100</t>
  </si>
  <si>
    <t>Bloki</t>
  </si>
  <si>
    <t>* metāla kāpņu, b=600, l=1* m, enkurošana pie gāzbetona bloku mūra līdz jumta lūkai</t>
  </si>
  <si>
    <t>* ugunsdrošā ģipškatona plātņu piekārti griesti metāla karkasā uzstādīto siju zonā</t>
  </si>
  <si>
    <t>UD profils 28x27x0.6</t>
  </si>
  <si>
    <t>dībelis 6/35</t>
  </si>
  <si>
    <t>100gb</t>
  </si>
  <si>
    <t xml:space="preserve"> enkurnagla 4/40</t>
  </si>
  <si>
    <t>Stieple ar cilpu l=25 cm</t>
  </si>
  <si>
    <t>Ātrā enkuriekare CD profilam 60x27</t>
  </si>
  <si>
    <t>CD profils 60x27x06</t>
  </si>
  <si>
    <t>Krustveida savienotājs CD profilam 60x27</t>
  </si>
  <si>
    <t>siltumizolācijas plāksne, b=50mm</t>
  </si>
  <si>
    <t>skrūves TN 25 mm gara</t>
  </si>
  <si>
    <t>ģipškartona plātne</t>
  </si>
  <si>
    <t>* piekārto griestu spaktelēšana, krāsošana uz gruntējuma</t>
  </si>
  <si>
    <t>Špaktels</t>
  </si>
  <si>
    <t>Esošu bēniņu lūku 700*x710* mm atjaunošana (4 kāpņu telpās, norādi skat. lapā BK-3):</t>
  </si>
  <si>
    <t>* esošo koka lūku demontāža</t>
  </si>
  <si>
    <t>* lūku atvērumu virsmas remonts : virsmas attīrīšana, cemnta javas izlīdzinošā kārta</t>
  </si>
  <si>
    <t>* ugunsdrošu lūku EI60, 700*x710* mm, montāža esošos atvērumos</t>
  </si>
  <si>
    <t>* esošo metāla kāpņu krāsojuma atjaunošana (4 kāpnes uz bēniņu lūkām)</t>
  </si>
  <si>
    <t>* gāzbetona bloku mūris b=200 mm, h=1* m pa lūkas perimetru, 4 lūkas 700*x710*</t>
  </si>
  <si>
    <t>Četru jaunu jumta lūku 900x900 mm izbūve un esošo atjaunošana (norādi skat. lapā BK-3):</t>
  </si>
  <si>
    <t>* jumta seguma attīrīšana izbūvējamo lūku zonā, 1,3 m² uz katru lūku</t>
  </si>
  <si>
    <t>* 4 lūku 900x900 mm izzāģēšana riboto jumta paneļu starpribu zonā, b=30mm</t>
  </si>
  <si>
    <t>* lūku sānu malu izlīdzināšana ar cementa javu, t.sk. arī esošām</t>
  </si>
  <si>
    <t>* pilnsieniņu ķieģeļu mūris, b=12 cm, h-0,4 m, gar jaunajām jumta lūkām</t>
  </si>
  <si>
    <t>Ķieģeļi</t>
  </si>
  <si>
    <t>* jumta lūku vāku, 1,34x1,34 m, koka karkass, mitr.izt.OSB plātnes, cink.j.skārds, montāža</t>
  </si>
  <si>
    <t>Jumta lūku pieslēguma detaļas skatīt pie jumta seguma atjaunošanas apjomiem.</t>
  </si>
  <si>
    <t>Bēniņu pārseguma siltināšana:</t>
  </si>
  <si>
    <t>* būvgružu un citu uzslāņojumu izvākšana no mikrobēniņu telpas, biezums pieņemts ~0,05 m</t>
  </si>
  <si>
    <t>* izdedžu siltinājuma izvākšana, b=15* cm, no mikrobēniņu telpas, 1610 m²</t>
  </si>
  <si>
    <t>* tvaika izolācijas ieklāšana uz izlīdzinātas virsmas, ar uzliekumu uz sienām, izvadien, lūkām</t>
  </si>
  <si>
    <t>* akmens vates siltinājums, λ=0,041W/m²K, b=400 mm, k=1,1, ieskaitot slīpinājumus</t>
  </si>
  <si>
    <t>berama akmensvate</t>
  </si>
  <si>
    <t>Lodžijas remontdarbi</t>
  </si>
  <si>
    <t>Esošo lodžiju aizstiklojumu demontāža</t>
  </si>
  <si>
    <t>Esošās cementa javas grīdas seguma remonts - izdrupumu un bojājumu aizpildīšana ar javu M100</t>
  </si>
  <si>
    <t>java M100</t>
  </si>
  <si>
    <t>Cementa javas M200 grīdas ierīkošana ar slīpumu, pievienojot hidroizolējošu cementa piedevu Sika-1 vai ekvivalents</t>
  </si>
  <si>
    <t>cementa java</t>
  </si>
  <si>
    <t>Betona aizsargkārtas nokalšana no plātnes apakšas</t>
  </si>
  <si>
    <t>Stiegru apstrāde ar suspensiju</t>
  </si>
  <si>
    <t>Vienkomponenta minerālā pretkorozijas kontaktjava  patēriņš aptuveni 1,7 kg/m2</t>
  </si>
  <si>
    <t>Plātnes apakšas aizsargkārtas atjaunošana ar remontjavu 15mm biezumā</t>
  </si>
  <si>
    <t>smalkgraudaina vienkomponenta java, patēriņš aptuveni 2,0 kg/m2/mm</t>
  </si>
  <si>
    <t>Plātnes apakšējās virsmas špaktelēšana pirms krāsošanas</t>
  </si>
  <si>
    <t>smalkgraudaina vienkomponenta špaktele patēriņš aptuveni 1,5 kg/m2/mm</t>
  </si>
  <si>
    <t>Plātnes apakšējās virsmas krāsošana ar krāsu un gruntējums</t>
  </si>
  <si>
    <t xml:space="preserve">Grīdas izolācija uzklāšana trīs kārtās </t>
  </si>
  <si>
    <t xml:space="preserve">Hidroizolācija </t>
  </si>
  <si>
    <t xml:space="preserve">Pieslēguma šuves hermetizēšana pie ārsienas </t>
  </si>
  <si>
    <t>Redzamo balkona metāla konstrukciju krāsošana ar pretkorozijas krāsu</t>
  </si>
  <si>
    <t xml:space="preserve">grunts </t>
  </si>
  <si>
    <t>Margas laukumu norobežošanai skatīt AR daļā</t>
  </si>
  <si>
    <t>Lodžiju ar garumu L=5,87*÷6* m stiklojuma metāla detaļas, to nostiprināšana (stabilitātei):</t>
  </si>
  <si>
    <t>*cauruļveida tērauda stati 60x60x5, l=900, anal EN 10219, 1 gab uz lodžiju, kop.L=27 m</t>
  </si>
  <si>
    <t>* plakantērauda atbalstdetaļas -8x75x120, 1 gab uz statu, kopā 30 gab</t>
  </si>
  <si>
    <t>* ķīļenkuri Ø10, l=80, 2 gab uz detaļu</t>
  </si>
  <si>
    <t>*cauruļveida tērauda sijas 60x100(h)x5, l=6* m, anal EN 10219, 1 gab uz lodžiju, kop.L=180 m</t>
  </si>
  <si>
    <t>* plakantērauda atbalstdetaļas -10x110x200(h), 2 gab uz siju, kopā 60 gab</t>
  </si>
  <si>
    <t>* ķīļenkuri Ø12, l=125, 2 gab uz detaļu</t>
  </si>
  <si>
    <t>* PVC palodzes, b=200, 6 m garām nestiklotām lodžijām</t>
  </si>
  <si>
    <t>* PVC palodzes, b=150, 3 m garām nestiklotām lodžijām komplektā ar palodzes atbalstprofilu</t>
  </si>
  <si>
    <t>Apkures sistēmas renovācija</t>
  </si>
  <si>
    <t>Kāpņu un ratiņu telpa</t>
  </si>
  <si>
    <t>caurules DN15 montāža</t>
  </si>
  <si>
    <t>Polipropilēna caurules, pagrieziens 90°, Ø15.0, montāža</t>
  </si>
  <si>
    <t>Cauruļvada DN15 siltumizolācijas čaula, b=&gt;30 mm, caurules siltumizolēšana</t>
  </si>
  <si>
    <t>Metāla konstrukcijas cauruļvadu un iekārtu</t>
  </si>
  <si>
    <t>Palīgmateriāli</t>
  </si>
  <si>
    <t>Apkures sistēmas ieregulēšana pārbaude un nodošana ekspluatācijā.</t>
  </si>
  <si>
    <t>Esošo ventilācijas kanālu (skursteņu, cuku) apskate, tīrīšana</t>
  </si>
  <si>
    <t>Vēdināšanas komplekts, montāža ārsienā</t>
  </si>
  <si>
    <t>Esošo gaisa nosūces restīšu 250*×150* demontāža (virtuvēs un tualetēs)</t>
  </si>
  <si>
    <t>Gaisa nosūces restītes 250*×150*</t>
  </si>
  <si>
    <t>Zibens aizsardzības sistēma</t>
  </si>
  <si>
    <t>Pasīvs zibens uztvērējs Al vai St/Zn, l-1500 mm, ø 16 mm, montāža, uzstādīšana</t>
  </si>
  <si>
    <t>Zibens uztvērēja pamatne ar adapteri, uzstādīšana</t>
  </si>
  <si>
    <t>Pasīvs zibens uztvērējs ar izolāciju, Al, l-4000 mm, ø 16 mm, montāža, uzstādīšana</t>
  </si>
  <si>
    <t xml:space="preserve">Stieple St/Zn, ø 8 mm, </t>
  </si>
  <si>
    <t xml:space="preserve">Stieple St/Zn, ø 10 mm, PE izolācijā </t>
  </si>
  <si>
    <t xml:space="preserve">Lenta St/Zn, 3,5×30 mm, </t>
  </si>
  <si>
    <t>PE caurule 450N, ø 25 mm, montāža pie fasādes zem siltinājuma</t>
  </si>
  <si>
    <t xml:space="preserve">Kronšteins stieples montāžai uz jumta </t>
  </si>
  <si>
    <t xml:space="preserve">Kronšteins stieples montāžai uz sienas </t>
  </si>
  <si>
    <t xml:space="preserve"> Kontūra pievienojuma klemme JAB 5</t>
  </si>
  <si>
    <t xml:space="preserve"> Elektrodu uzmava</t>
  </si>
  <si>
    <t xml:space="preserve"> Kontūra mērklemme ar kasti</t>
  </si>
  <si>
    <t xml:space="preserve">Savienotāj klemme </t>
  </si>
  <si>
    <t xml:space="preserve">Krust klemme </t>
  </si>
  <si>
    <t>PE lenta iezīmēšanai</t>
  </si>
  <si>
    <t>Tranšejas rakšana un aizbēršana zemējuma kontūram</t>
  </si>
  <si>
    <t xml:space="preserve"> Zemējuma kontūra ierīkošana, mērījumi</t>
  </si>
  <si>
    <t>Grunts blietēšana</t>
  </si>
  <si>
    <t xml:space="preserve"> Betona klājuma noņemšana un atpakaļ klāšana</t>
  </si>
  <si>
    <t>Sistēmas, palaišana</t>
  </si>
  <si>
    <t>Sistēmas nodošana ekspluatācijā</t>
  </si>
  <si>
    <t>Karstā ūdens apgādes sistēmas atjaunošana</t>
  </si>
  <si>
    <t>Demontējamas ūdensvada caurules un tās stirpinājumi un izolācija</t>
  </si>
  <si>
    <t>Dn20÷50</t>
  </si>
  <si>
    <t>Ūdensvada caurules -  skābekli necaurlaidīga daudzslāņu caurule (PE-RT / AL / PE-RT) aukstā un karstā ūdens apgādei un tās veidgabali. t°max= 95°C, max PN=10 bar pie 70°C ūdens temperatūras.</t>
  </si>
  <si>
    <t>Ø50×4,5mm</t>
  </si>
  <si>
    <t>Ø40×4,0mm</t>
  </si>
  <si>
    <t>Ø32×3,0mm</t>
  </si>
  <si>
    <t>Ø25×2,25mm</t>
  </si>
  <si>
    <t>Ø20×2,25mm</t>
  </si>
  <si>
    <t>Siltumizolācijas čaula karstā un cirkulācijas ūdensvada vadiem - lokanā cauruļvadu siltumizolācija karstā un cirkulācijas ūdensvada caurulēm µ≥10.000, ja λo×c≤0,0418 W(m×k)</t>
  </si>
  <si>
    <t>HT-25×054</t>
  </si>
  <si>
    <t>HT-25×042</t>
  </si>
  <si>
    <t>HT-25×035</t>
  </si>
  <si>
    <t>HT-19×028</t>
  </si>
  <si>
    <t>HT-19×022</t>
  </si>
  <si>
    <t>Trejgabals -presējamais trejgabals, metāla</t>
  </si>
  <si>
    <t>50×50×50</t>
  </si>
  <si>
    <t>kmpl.</t>
  </si>
  <si>
    <t>40×40×40</t>
  </si>
  <si>
    <t>Trejgabals - presējamais trejgabals, PPSU</t>
  </si>
  <si>
    <t>32×25×32</t>
  </si>
  <si>
    <t>25×20×25</t>
  </si>
  <si>
    <t>20×20×20</t>
  </si>
  <si>
    <t>Trejgabals ar iekšējo vītni - presējamais trejgabals, metāla</t>
  </si>
  <si>
    <t>Ø25 ×"½</t>
  </si>
  <si>
    <t>Ø20 ×"½</t>
  </si>
  <si>
    <t>Līkums - presējamais līkums, metāla</t>
  </si>
  <si>
    <t>50 × 50</t>
  </si>
  <si>
    <t>40× 40</t>
  </si>
  <si>
    <t>Līkumi - presējamie līkumi, PPSU</t>
  </si>
  <si>
    <t>32 × 32</t>
  </si>
  <si>
    <t>25 × 25</t>
  </si>
  <si>
    <t>20 × 20</t>
  </si>
  <si>
    <t>Pārejas -  presējamie savienojumi, metāla</t>
  </si>
  <si>
    <t>50 &gt; 40</t>
  </si>
  <si>
    <t>50 &gt; 32</t>
  </si>
  <si>
    <t>40 &gt; 32</t>
  </si>
  <si>
    <t>Pārejas -  presējamie savienojumi, PPSU</t>
  </si>
  <si>
    <t>32 &gt; 25</t>
  </si>
  <si>
    <t>25 &gt; 20</t>
  </si>
  <si>
    <t>Cauruļvadu nostiprināšanas skavas</t>
  </si>
  <si>
    <t>Dn 50</t>
  </si>
  <si>
    <t>gab.</t>
  </si>
  <si>
    <t>Dn 40</t>
  </si>
  <si>
    <t>Dn 32</t>
  </si>
  <si>
    <t>Dn 25</t>
  </si>
  <si>
    <t>Dn 20</t>
  </si>
  <si>
    <t>Ventilis sistēmas tukšošanai</t>
  </si>
  <si>
    <t>½"</t>
  </si>
  <si>
    <t xml:space="preserve">Balansējošais ventilis -  termostatiskais cirkulācijas vārsts </t>
  </si>
  <si>
    <t>Automātiskais atgaisotājs</t>
  </si>
  <si>
    <t>Projektētā karstā ūdensvada pievienojums pie siltummezgla</t>
  </si>
  <si>
    <t>kompl.</t>
  </si>
  <si>
    <t>Projektētā cirkulācijas ūdensvada pievienojums pie siltummezgla</t>
  </si>
  <si>
    <t>Projektēto ūdensvadu ievadu pieslēgšana dzīvokļos pie esošajām ūdensapgādes caurulēm</t>
  </si>
  <si>
    <t>vietas</t>
  </si>
  <si>
    <t>Izbūvētās ūdensvada sistēmas pārbaude un nodošana</t>
  </si>
  <si>
    <t>Dvieļu žāvētāja mezgls</t>
  </si>
  <si>
    <t xml:space="preserve">Nerūsējošā tērauda dvieļu žāvētājs </t>
  </si>
  <si>
    <t>Dn15, L=500mm, h=500mm</t>
  </si>
  <si>
    <t>Kronšteiņi dvieļu žāvētāja stiprināšanai</t>
  </si>
  <si>
    <t>Līkums ar iekšējo vītni -presējamais līkums ar iekšējo vītni, metāla</t>
  </si>
  <si>
    <t>Ø20 × ½"</t>
  </si>
  <si>
    <t>Nerūsējošā tērauda saskrūve, I/Ā</t>
  </si>
  <si>
    <t>Nerūsējošā tērauda īsvītne</t>
  </si>
  <si>
    <t>Aukstā ūdens apgādes sistēmas atjaunošana</t>
  </si>
  <si>
    <t>Demontējamas ūdensvada caurules un tās stirpinājumi</t>
  </si>
  <si>
    <t>Dn16÷50</t>
  </si>
  <si>
    <t>PPR caurules un veidgabali no polipropilēna random kopolimēra paredzēta aukstā ūdens apgādei, PN10</t>
  </si>
  <si>
    <t>Ø63×5,8mm</t>
  </si>
  <si>
    <t>Ø50×4,6mm</t>
  </si>
  <si>
    <t>Ø40×3,7mm</t>
  </si>
  <si>
    <t>Ø32×2,9mm</t>
  </si>
  <si>
    <t>Ø25×2,3mm</t>
  </si>
  <si>
    <t>Ø20×1,9mm</t>
  </si>
  <si>
    <t>Pāreja IV</t>
  </si>
  <si>
    <t>Ø25×1/2"</t>
  </si>
  <si>
    <t>Ø20×1/2"</t>
  </si>
  <si>
    <t>Ø16×1/2"</t>
  </si>
  <si>
    <t xml:space="preserve"> kaučuka izolācijas čaulām.</t>
  </si>
  <si>
    <t>Dn64×9mm</t>
  </si>
  <si>
    <t>Dn54×9mm</t>
  </si>
  <si>
    <t>Dn42×9mm</t>
  </si>
  <si>
    <t>Dn35×9mm</t>
  </si>
  <si>
    <t>Dn28×9mm</t>
  </si>
  <si>
    <t>Dn22×9mm</t>
  </si>
  <si>
    <t>Pāreja no n/t uz PPR</t>
  </si>
  <si>
    <t>Ø21,3×2,0&gt;25×4,2</t>
  </si>
  <si>
    <t>PPR noslēgventili aukstajam ūdenim</t>
  </si>
  <si>
    <t>Dn 63</t>
  </si>
  <si>
    <t>Dn 65</t>
  </si>
  <si>
    <t>PPR izlaides ventilis</t>
  </si>
  <si>
    <t>D 16</t>
  </si>
  <si>
    <t>Tērauda aizsargcaurule</t>
  </si>
  <si>
    <t>Ø48,3×2,6mm</t>
  </si>
  <si>
    <t>Projektēto ūdensvadu pieslēgšana pie siltummezgla</t>
  </si>
  <si>
    <t>Kanalizācijas sistēmas atjaunošana</t>
  </si>
  <si>
    <t>Demontējamas kanalizācijas caurules un tās stiprinājumi</t>
  </si>
  <si>
    <t>Ø110</t>
  </si>
  <si>
    <t>Ø139,7×4mm</t>
  </si>
  <si>
    <t>Kanalizācijas caurule- kanalizācijas sistēmas iekšdarbu caurulei, tsk,s trejgabli pārejas peislēgumi un atzari</t>
  </si>
  <si>
    <t>Ø110, SN4</t>
  </si>
  <si>
    <t>Ø75, SN4</t>
  </si>
  <si>
    <t xml:space="preserve"> kanalizācijas sistēmas iekšdarbu caurulei, tsk,s trejgabli pārejas peislēgumi un atzari</t>
  </si>
  <si>
    <t>Ø110, T8</t>
  </si>
  <si>
    <t>Pieslēguma vietas esošai kanalizācijas akai</t>
  </si>
  <si>
    <t>vieta</t>
  </si>
  <si>
    <t>Revīzija - kanalizācijas sistēmas iekšdarbu revīzija</t>
  </si>
  <si>
    <t>Ø75</t>
  </si>
  <si>
    <t>Cauruļu nostiprināšanas skavas, cinkotā tērauda ar gumijas aizsargkārtu</t>
  </si>
  <si>
    <t>Dn 110</t>
  </si>
  <si>
    <t>Dn 75</t>
  </si>
  <si>
    <t>Savienojums PVC/čuguns</t>
  </si>
  <si>
    <t>obj.</t>
  </si>
  <si>
    <t>Papildus akts Nr.1</t>
  </si>
  <si>
    <t>Lokālā tāme Nr. 5 ‘’Impostu atjaunošanai ēkas fasādēs’’.</t>
  </si>
  <si>
    <t>Imposta siltināšana ar putupolistirola plātnēm stiprinot pie esošās dēļu virsmas ar līmjavu meh.dībeļiem</t>
  </si>
  <si>
    <t>Dībelis ar koka skrūvi</t>
  </si>
  <si>
    <t>1. meh. klases apmetuma izveidošana: 1 kārtas armējošās javas un armējošā stikla šķiedras sieta uzklāšana uz putupolistirola (ekvivalents Ceresit CT 190)</t>
  </si>
  <si>
    <t>Līmjava Ceresit CT 190 vai ekvivalents</t>
  </si>
  <si>
    <t>Ārsienu siltināšana ar akmensvati līmējot un piestiprinot to pie ārsienas ar mehāniskajiem stiprinājumiem</t>
  </si>
  <si>
    <t>Dībeli EJOT H4 Eco vai ekvivalents 215mm</t>
  </si>
  <si>
    <t>Grunts Ceresit CT 16 vai ekvivalents</t>
  </si>
  <si>
    <t>Siliktā -silikona homogēnais apmetums Ceresit CT174 vai ekvivalents, 2mm graudu lielums</t>
  </si>
  <si>
    <t>Lokālā tāme Nr. 1 ''Ārsienu siltināšanas darbi''</t>
  </si>
  <si>
    <t>Zemapmetuma grunts un dekoratīvā apmetuma uzklāšana uz logu un durvju ailēm</t>
  </si>
  <si>
    <t>Lokālā tāmē Nr. 10 ''Bēniņu siltināšana''</t>
  </si>
  <si>
    <t>* gaisa vadu ierīkošana esošo atvērumu vietās - montējot Ø150 mm atvērumā , ar restīti fasādē un uzliekumu bēniņos, l=1 m</t>
  </si>
  <si>
    <t>Lokālā tāme Nr. 9 ''Jumta seguma atjaunošana 2 kārtās un jumta pieslēguma detaļu ierīkošana''</t>
  </si>
  <si>
    <t>Jumta margas - trose Ø8, L=128 m; drošības ierīču stiprināšanai visā jumta garumā, troses stiprinājumi betonam, s=5,25* m, uz visu jumtu nepieciešami 27 stiprinājumi - precizēt pēc vietas</t>
  </si>
  <si>
    <t>gb.</t>
  </si>
  <si>
    <t>Ventilācijas atvērumu ierīkošana / urbjot panelī Ø150 mm atvērumu pēc sistēmas : 6,4 m panelī 4 gab , 3,2 m panelī 2 gab</t>
  </si>
  <si>
    <t>kmpl</t>
  </si>
  <si>
    <t>1. meh. klases apmetuma izveidošana: 1 kārtas armējošās javas un armējošā stikla šķiedras sieta uzklāšana ( Ceresit CT 190 vai ekvivalents), zemapmetuma grunts uzklāšana (Ceresit CT 16 vai ekvivalents), dekoratīvā gatavā silikona apmetuma ar tonējumu uznešana ( Ceresit CT174 vai ekvivalents).</t>
  </si>
  <si>
    <t>Līmjava Ceresit CT180 vai ekvivalents</t>
  </si>
  <si>
    <t>Armējošā līmjava CERESIT ZU vai ekvivalents</t>
  </si>
  <si>
    <t>kvarca apmetumu CERESIT CT77 vai ekvivalents</t>
  </si>
  <si>
    <t>* stūra elementi 100x100, Paroc ROB 60 vai ekvivalents, gar parapetiem, izvadiem un lūkām</t>
  </si>
  <si>
    <t>* ugunsdrošu lūku ar izvāžamām kāpnēm EI60, LSF vai ekvivalents, montāža, telpas H=2,5 m</t>
  </si>
  <si>
    <t>Termoregulators (vārsts) Dn 15 firmas "Danfoss RTD-15 vai ekvivalents ar termostatisko sensoru RTD Inova vai ekvivalents, t-120 °C, P- 10 bar, DP- 0.6 bar</t>
  </si>
  <si>
    <t>Sildķermeņa pievienojuma krāns firmas Danfoss RVL vai ekvivalents, komplektā ar tukšošanas krānu t=110 °C; P=8 bar; Dn15;poliprofilena</t>
  </si>
  <si>
    <t>Siltumizolācija Tenapor Extra EPS 100 vai ekvivalents, variējot biezumus ( 40-70mm )</t>
  </si>
  <si>
    <t>CT 84 “Express” vai ekvivalents poliuretāna līme EPS plātnēm</t>
  </si>
  <si>
    <t>Akmensvate Paroc Linio 10 vai ekvivalents, b=160mm</t>
  </si>
  <si>
    <t>1. meh. klases apmetuma izveidošana: 1 kārtas armējošās javas un armējošā stikla šķiedras sieta uzklāšana (Ceresit CT 190 vai ekvivalents), zemapmetuma grunts uzklāšana (Ceresit CT 16 vai ekvivalents), dekoratīvā gatavā silikona apmetuma ar tonējumu uznešana (Ceresit CT174 vai ekvivalents).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</si>
</sst>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
    <numFmt numFmtId="166" formatCode="0.0%"/>
  </numFmts>
  <fonts count="32" x14ac:knownFonts="1">
    <font>
      <sz val="11"/>
      <color theme="1"/>
      <name val="Calibri"/>
      <family val="2"/>
      <charset val="186"/>
      <scheme val="minor"/>
    </font>
    <font>
      <sz val="8"/>
      <color theme="1"/>
      <name val="Arial"/>
      <family val="2"/>
      <charset val="186"/>
    </font>
    <font>
      <sz val="8"/>
      <name val="Arial"/>
      <family val="2"/>
      <charset val="186"/>
    </font>
    <font>
      <b/>
      <sz val="8"/>
      <name val="Arial"/>
      <family val="2"/>
      <charset val="186"/>
    </font>
    <font>
      <sz val="10"/>
      <name val="Arial"/>
      <family val="2"/>
      <charset val="186"/>
    </font>
    <font>
      <sz val="10"/>
      <name val="Arial"/>
      <family val="2"/>
      <charset val="204"/>
    </font>
    <font>
      <sz val="9"/>
      <color indexed="81"/>
      <name val="Tahoma"/>
      <family val="2"/>
      <charset val="186"/>
    </font>
    <font>
      <b/>
      <sz val="9"/>
      <color indexed="81"/>
      <name val="Tahoma"/>
      <family val="2"/>
      <charset val="186"/>
    </font>
    <font>
      <b/>
      <sz val="9"/>
      <name val="Arial Narrow"/>
      <family val="2"/>
      <charset val="186"/>
    </font>
    <font>
      <b/>
      <sz val="9"/>
      <name val="Arial"/>
      <family val="2"/>
      <charset val="186"/>
    </font>
    <font>
      <sz val="7.5"/>
      <color theme="1"/>
      <name val="Arial"/>
      <family val="2"/>
      <charset val="186"/>
    </font>
    <font>
      <sz val="10"/>
      <color theme="1"/>
      <name val="Calibri"/>
      <family val="2"/>
      <charset val="186"/>
    </font>
    <font>
      <b/>
      <sz val="7.5"/>
      <color theme="1"/>
      <name val="Arial"/>
      <family val="2"/>
      <charset val="186"/>
    </font>
    <font>
      <sz val="7.5"/>
      <color rgb="FF000000"/>
      <name val="Arial"/>
      <family val="2"/>
      <charset val="186"/>
    </font>
    <font>
      <sz val="10"/>
      <color rgb="FF000000"/>
      <name val="Calibri"/>
      <family val="2"/>
      <charset val="186"/>
    </font>
    <font>
      <b/>
      <sz val="7.5"/>
      <color rgb="FF000000"/>
      <name val="Arial"/>
      <family val="2"/>
      <charset val="186"/>
    </font>
    <font>
      <sz val="8"/>
      <color theme="1"/>
      <name val="Calibri"/>
      <family val="2"/>
      <charset val="186"/>
    </font>
    <font>
      <sz val="8"/>
      <color theme="1"/>
      <name val="Arial"/>
      <family val="2"/>
      <charset val="186"/>
    </font>
    <font>
      <sz val="8"/>
      <color rgb="FF000000"/>
      <name val="Arial"/>
      <family val="2"/>
      <charset val="186"/>
    </font>
    <font>
      <b/>
      <sz val="8"/>
      <color theme="1"/>
      <name val="Arial"/>
      <family val="2"/>
      <charset val="186"/>
    </font>
    <font>
      <sz val="9"/>
      <color theme="1"/>
      <name val="Arial"/>
      <family val="2"/>
      <charset val="186"/>
    </font>
    <font>
      <b/>
      <sz val="9"/>
      <color rgb="FF000000"/>
      <name val="Arial"/>
      <family val="2"/>
      <charset val="186"/>
    </font>
    <font>
      <b/>
      <sz val="8"/>
      <color rgb="FF000000"/>
      <name val="Arial"/>
      <family val="2"/>
      <charset val="186"/>
    </font>
    <font>
      <b/>
      <u/>
      <sz val="8"/>
      <color theme="1"/>
      <name val="Arial"/>
      <family val="2"/>
      <charset val="186"/>
    </font>
    <font>
      <b/>
      <sz val="9"/>
      <color theme="1"/>
      <name val="Arial"/>
      <family val="2"/>
      <charset val="186"/>
    </font>
    <font>
      <sz val="8"/>
      <color theme="1"/>
      <name val="Arial"/>
      <family val="2"/>
      <charset val="186"/>
    </font>
    <font>
      <sz val="8"/>
      <color rgb="FF000000"/>
      <name val="Arial"/>
      <family val="2"/>
      <charset val="186"/>
    </font>
    <font>
      <sz val="8"/>
      <color theme="1"/>
      <name val="Calibri"/>
      <family val="2"/>
      <charset val="186"/>
    </font>
    <font>
      <b/>
      <sz val="7.5"/>
      <color theme="1"/>
      <name val="Arial"/>
      <family val="2"/>
      <charset val="186"/>
    </font>
    <font>
      <sz val="12"/>
      <color theme="1"/>
      <name val="Calibri"/>
      <family val="2"/>
      <charset val="186"/>
    </font>
    <font>
      <sz val="7.5"/>
      <color theme="1"/>
      <name val="Arial"/>
      <family val="2"/>
      <charset val="186"/>
    </font>
    <font>
      <b/>
      <sz val="8"/>
      <color theme="1"/>
      <name val="Arial"/>
      <family val="2"/>
      <charset val="186"/>
    </font>
  </fonts>
  <fills count="4">
    <fill>
      <patternFill patternType="none"/>
    </fill>
    <fill>
      <patternFill patternType="gray125"/>
    </fill>
    <fill>
      <patternFill patternType="solid">
        <fgColor indexed="9"/>
        <bgColor indexed="26"/>
      </patternFill>
    </fill>
    <fill>
      <patternFill patternType="solid">
        <fgColor rgb="FFFFFFFF"/>
        <bgColor indexed="64"/>
      </patternFill>
    </fill>
  </fills>
  <borders count="56">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bottom style="medium">
        <color indexed="64"/>
      </bottom>
      <diagonal/>
    </border>
    <border>
      <left style="thin">
        <color rgb="FF000000"/>
      </left>
      <right style="thin">
        <color rgb="FF000000"/>
      </right>
      <top/>
      <bottom/>
      <diagonal/>
    </border>
    <border>
      <left style="thin">
        <color rgb="FF000000"/>
      </left>
      <right/>
      <top style="thin">
        <color rgb="FF000000"/>
      </top>
      <bottom/>
      <diagonal/>
    </border>
    <border>
      <left/>
      <right style="medium">
        <color indexed="64"/>
      </right>
      <top style="thin">
        <color indexed="64"/>
      </top>
      <bottom style="thin">
        <color indexed="64"/>
      </bottom>
      <diagonal/>
    </border>
    <border>
      <left/>
      <right/>
      <top style="medium">
        <color indexed="64"/>
      </top>
      <bottom/>
      <diagonal/>
    </border>
    <border>
      <left/>
      <right style="thin">
        <color indexed="64"/>
      </right>
      <top/>
      <bottom/>
      <diagonal/>
    </border>
    <border>
      <left/>
      <right style="medium">
        <color indexed="64"/>
      </right>
      <top/>
      <bottom/>
      <diagonal/>
    </border>
    <border>
      <left style="thin">
        <color indexed="64"/>
      </left>
      <right/>
      <top style="thin">
        <color indexed="64"/>
      </top>
      <bottom/>
      <diagonal/>
    </border>
  </borders>
  <cellStyleXfs count="7">
    <xf numFmtId="0" fontId="0" fillId="0" borderId="0"/>
    <xf numFmtId="0" fontId="4" fillId="0" borderId="0"/>
    <xf numFmtId="0" fontId="4" fillId="0" borderId="0"/>
    <xf numFmtId="0" fontId="5" fillId="0" borderId="0"/>
    <xf numFmtId="0" fontId="4" fillId="0" borderId="0"/>
    <xf numFmtId="0" fontId="4" fillId="0" borderId="0"/>
    <xf numFmtId="0" fontId="4" fillId="0" borderId="0"/>
  </cellStyleXfs>
  <cellXfs count="283">
    <xf numFmtId="0" fontId="0" fillId="0" borderId="0" xfId="0"/>
    <xf numFmtId="4" fontId="2" fillId="0" borderId="7" xfId="0" applyNumberFormat="1" applyFont="1" applyBorder="1" applyAlignment="1">
      <alignment horizontal="center" vertical="center"/>
    </xf>
    <xf numFmtId="2" fontId="3" fillId="0" borderId="11" xfId="0" applyNumberFormat="1" applyFont="1" applyBorder="1" applyAlignment="1">
      <alignment horizontal="center" vertical="center"/>
    </xf>
    <xf numFmtId="2" fontId="3" fillId="0" borderId="0" xfId="0" applyNumberFormat="1" applyFont="1" applyAlignment="1">
      <alignment horizontal="center" vertical="center"/>
    </xf>
    <xf numFmtId="2" fontId="2" fillId="0" borderId="13" xfId="0" applyNumberFormat="1" applyFont="1" applyBorder="1" applyAlignment="1">
      <alignment horizontal="center"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0" xfId="0" applyFont="1" applyAlignment="1">
      <alignment vertical="center"/>
    </xf>
    <xf numFmtId="164" fontId="2" fillId="0" borderId="19" xfId="0" applyNumberFormat="1" applyFont="1" applyBorder="1" applyAlignment="1">
      <alignment horizontal="center" vertical="center" wrapText="1"/>
    </xf>
    <xf numFmtId="164" fontId="2" fillId="0" borderId="26" xfId="0" applyNumberFormat="1" applyFont="1" applyBorder="1" applyAlignment="1">
      <alignment horizontal="center" vertical="center" wrapText="1"/>
    </xf>
    <xf numFmtId="0" fontId="2" fillId="0" borderId="0" xfId="0" applyFont="1" applyAlignment="1">
      <alignment horizontal="left" vertical="center"/>
    </xf>
    <xf numFmtId="0" fontId="3" fillId="0" borderId="0" xfId="0" applyFont="1" applyAlignment="1">
      <alignment vertical="center"/>
    </xf>
    <xf numFmtId="0" fontId="2" fillId="0" borderId="0" xfId="0" applyFont="1" applyAlignment="1">
      <alignment vertical="center" wrapText="1"/>
    </xf>
    <xf numFmtId="2" fontId="2" fillId="0" borderId="0" xfId="0" applyNumberFormat="1" applyFont="1" applyAlignment="1">
      <alignment horizontal="center" vertical="center"/>
    </xf>
    <xf numFmtId="2" fontId="2" fillId="0" borderId="0" xfId="0" applyNumberFormat="1" applyFont="1" applyAlignment="1">
      <alignment vertical="center"/>
    </xf>
    <xf numFmtId="164" fontId="2" fillId="0" borderId="5" xfId="0" applyNumberFormat="1" applyFont="1" applyBorder="1" applyAlignment="1">
      <alignment horizontal="center" vertical="center"/>
    </xf>
    <xf numFmtId="164" fontId="2" fillId="0" borderId="26" xfId="2" applyNumberFormat="1" applyFont="1" applyBorder="1" applyAlignment="1">
      <alignment horizontal="center" vertical="center"/>
    </xf>
    <xf numFmtId="164" fontId="3" fillId="0" borderId="27" xfId="2" applyNumberFormat="1" applyFont="1" applyBorder="1" applyAlignment="1">
      <alignment horizontal="center" vertical="center"/>
    </xf>
    <xf numFmtId="164" fontId="2" fillId="0" borderId="5" xfId="2" applyNumberFormat="1" applyFont="1" applyBorder="1" applyAlignment="1">
      <alignment horizontal="center" vertical="center"/>
    </xf>
    <xf numFmtId="165" fontId="2" fillId="0" borderId="0" xfId="0" applyNumberFormat="1" applyFont="1" applyAlignment="1">
      <alignment vertical="center"/>
    </xf>
    <xf numFmtId="164" fontId="2" fillId="0" borderId="2" xfId="0" applyNumberFormat="1" applyFont="1" applyBorder="1" applyAlignment="1">
      <alignment horizontal="center" vertical="center"/>
    </xf>
    <xf numFmtId="164" fontId="2" fillId="0" borderId="19" xfId="0" applyNumberFormat="1" applyFont="1" applyBorder="1" applyAlignment="1">
      <alignment horizontal="center" vertical="center"/>
    </xf>
    <xf numFmtId="164" fontId="2" fillId="0" borderId="20" xfId="0" applyNumberFormat="1" applyFont="1" applyBorder="1" applyAlignment="1">
      <alignment horizontal="center" vertical="center" wrapText="1"/>
    </xf>
    <xf numFmtId="164" fontId="2" fillId="0" borderId="26" xfId="0" applyNumberFormat="1" applyFont="1" applyBorder="1" applyAlignment="1">
      <alignment horizontal="center" vertical="center"/>
    </xf>
    <xf numFmtId="164" fontId="2" fillId="0" borderId="27" xfId="0" applyNumberFormat="1" applyFont="1" applyBorder="1" applyAlignment="1">
      <alignment horizontal="center" vertical="center" wrapText="1"/>
    </xf>
    <xf numFmtId="0" fontId="3" fillId="0" borderId="31" xfId="0" applyFont="1" applyBorder="1" applyAlignment="1">
      <alignment horizontal="center" vertical="center" textRotation="90" wrapText="1"/>
    </xf>
    <xf numFmtId="164" fontId="2" fillId="0" borderId="40" xfId="2" applyNumberFormat="1" applyFont="1" applyBorder="1" applyAlignment="1">
      <alignment horizontal="center" vertical="center"/>
    </xf>
    <xf numFmtId="164" fontId="3" fillId="0" borderId="41" xfId="2" applyNumberFormat="1" applyFont="1" applyBorder="1" applyAlignment="1">
      <alignment horizontal="center" vertical="center"/>
    </xf>
    <xf numFmtId="164" fontId="2" fillId="0" borderId="39" xfId="2" applyNumberFormat="1" applyFont="1" applyBorder="1" applyAlignment="1">
      <alignment horizontal="center" vertical="center"/>
    </xf>
    <xf numFmtId="164" fontId="3" fillId="0" borderId="9" xfId="3" applyNumberFormat="1" applyFont="1" applyBorder="1" applyAlignment="1">
      <alignment horizontal="center" vertical="center"/>
    </xf>
    <xf numFmtId="164" fontId="3" fillId="0" borderId="12" xfId="3" applyNumberFormat="1" applyFont="1" applyBorder="1" applyAlignment="1">
      <alignment horizontal="center" vertical="center"/>
    </xf>
    <xf numFmtId="164" fontId="3" fillId="0" borderId="13" xfId="3" applyNumberFormat="1" applyFont="1" applyBorder="1" applyAlignment="1">
      <alignment horizontal="center" vertical="center"/>
    </xf>
    <xf numFmtId="165" fontId="2" fillId="0" borderId="2" xfId="0" applyNumberFormat="1" applyFont="1" applyBorder="1" applyAlignment="1">
      <alignment horizontal="center" vertical="center" wrapText="1"/>
    </xf>
    <xf numFmtId="165" fontId="2" fillId="0" borderId="5"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8" fillId="2" borderId="0" xfId="0" applyFont="1" applyFill="1" applyAlignment="1">
      <alignment vertical="center"/>
    </xf>
    <xf numFmtId="164" fontId="2" fillId="0" borderId="46" xfId="2" applyNumberFormat="1" applyFont="1" applyBorder="1" applyAlignment="1">
      <alignment horizontal="center" vertical="center"/>
    </xf>
    <xf numFmtId="0" fontId="8" fillId="2" borderId="0" xfId="0" applyFont="1" applyFill="1" applyAlignment="1">
      <alignment horizontal="center" vertical="center"/>
    </xf>
    <xf numFmtId="0" fontId="17" fillId="0" borderId="43"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2" fillId="0" borderId="0" xfId="0" applyFont="1" applyAlignment="1">
      <alignment horizontal="center" vertical="center"/>
    </xf>
    <xf numFmtId="14" fontId="2" fillId="0" borderId="0" xfId="0" applyNumberFormat="1" applyFont="1" applyAlignment="1">
      <alignment horizontal="right" vertical="center"/>
    </xf>
    <xf numFmtId="9" fontId="2" fillId="0" borderId="0" xfId="0" applyNumberFormat="1" applyFont="1" applyAlignment="1">
      <alignment horizontal="right" vertical="center"/>
    </xf>
    <xf numFmtId="14" fontId="2" fillId="0" borderId="0" xfId="0" applyNumberFormat="1" applyFont="1" applyAlignment="1">
      <alignment horizontal="left" vertical="center"/>
    </xf>
    <xf numFmtId="0" fontId="20" fillId="0" borderId="43" xfId="0" applyFont="1" applyBorder="1" applyAlignment="1">
      <alignment vertical="center" wrapText="1"/>
    </xf>
    <xf numFmtId="0" fontId="20" fillId="0" borderId="47" xfId="0" applyFont="1" applyBorder="1" applyAlignment="1">
      <alignment vertical="center" wrapText="1"/>
    </xf>
    <xf numFmtId="0" fontId="21" fillId="0" borderId="43" xfId="0" applyFont="1" applyBorder="1" applyAlignment="1">
      <alignment vertical="center" wrapText="1"/>
    </xf>
    <xf numFmtId="0" fontId="17" fillId="0" borderId="43" xfId="0" applyFont="1" applyBorder="1" applyAlignment="1">
      <alignment vertical="center" wrapText="1"/>
    </xf>
    <xf numFmtId="0" fontId="21" fillId="0" borderId="42" xfId="0" applyFont="1" applyBorder="1" applyAlignment="1">
      <alignment vertical="center" wrapText="1"/>
    </xf>
    <xf numFmtId="0" fontId="17" fillId="0" borderId="42" xfId="0" applyFont="1" applyBorder="1" applyAlignment="1">
      <alignment vertical="center" wrapText="1"/>
    </xf>
    <xf numFmtId="0" fontId="20" fillId="3" borderId="43" xfId="0" applyFont="1" applyFill="1" applyBorder="1" applyAlignment="1">
      <alignment vertical="center" wrapText="1"/>
    </xf>
    <xf numFmtId="0" fontId="20" fillId="3" borderId="47" xfId="0" applyFont="1" applyFill="1" applyBorder="1" applyAlignment="1">
      <alignment vertical="center" wrapText="1"/>
    </xf>
    <xf numFmtId="0" fontId="17" fillId="3" borderId="43" xfId="0" applyFont="1" applyFill="1" applyBorder="1" applyAlignment="1">
      <alignment vertical="center" wrapText="1"/>
    </xf>
    <xf numFmtId="9" fontId="2" fillId="0" borderId="37" xfId="0" applyNumberFormat="1" applyFont="1" applyBorder="1" applyAlignment="1">
      <alignment vertical="center"/>
    </xf>
    <xf numFmtId="9" fontId="2" fillId="0" borderId="0" xfId="0" applyNumberFormat="1" applyFont="1" applyAlignment="1">
      <alignment vertical="center"/>
    </xf>
    <xf numFmtId="165" fontId="2" fillId="0" borderId="1" xfId="0" applyNumberFormat="1" applyFont="1" applyBorder="1" applyAlignment="1">
      <alignment vertical="center"/>
    </xf>
    <xf numFmtId="0" fontId="9" fillId="2" borderId="0" xfId="0" applyFont="1" applyFill="1" applyAlignment="1">
      <alignment vertical="center"/>
    </xf>
    <xf numFmtId="0" fontId="16" fillId="0" borderId="43" xfId="0" applyFont="1" applyBorder="1" applyAlignment="1">
      <alignment vertical="center" wrapText="1"/>
    </xf>
    <xf numFmtId="0" fontId="10" fillId="0" borderId="43" xfId="0" applyFont="1" applyBorder="1" applyAlignment="1">
      <alignment vertical="center" wrapText="1"/>
    </xf>
    <xf numFmtId="2" fontId="17" fillId="0" borderId="43" xfId="0" applyNumberFormat="1" applyFont="1" applyBorder="1" applyAlignment="1">
      <alignment horizontal="center" vertical="center" wrapText="1"/>
    </xf>
    <xf numFmtId="0" fontId="23" fillId="0" borderId="43" xfId="0" applyFont="1" applyBorder="1" applyAlignment="1">
      <alignment vertical="center" wrapText="1"/>
    </xf>
    <xf numFmtId="0" fontId="16" fillId="0" borderId="43" xfId="0" applyFont="1" applyBorder="1" applyAlignment="1">
      <alignment horizontal="center" vertical="center" wrapText="1"/>
    </xf>
    <xf numFmtId="0" fontId="18" fillId="0" borderId="43" xfId="0" applyFont="1" applyBorder="1" applyAlignment="1">
      <alignment vertical="center" wrapText="1"/>
    </xf>
    <xf numFmtId="0" fontId="18" fillId="0" borderId="42" xfId="0" applyFont="1" applyBorder="1" applyAlignment="1">
      <alignment vertical="center" wrapText="1"/>
    </xf>
    <xf numFmtId="0" fontId="18" fillId="0" borderId="47" xfId="0" applyFont="1" applyBorder="1" applyAlignment="1">
      <alignment vertical="center" wrapText="1"/>
    </xf>
    <xf numFmtId="0" fontId="19" fillId="0" borderId="43" xfId="0" applyFont="1" applyBorder="1" applyAlignment="1">
      <alignment vertical="center" wrapText="1"/>
    </xf>
    <xf numFmtId="0" fontId="19" fillId="3" borderId="43" xfId="0" applyFont="1" applyFill="1" applyBorder="1" applyAlignment="1">
      <alignment vertical="center" wrapText="1"/>
    </xf>
    <xf numFmtId="0" fontId="17" fillId="3" borderId="42" xfId="0" applyFont="1" applyFill="1" applyBorder="1" applyAlignment="1">
      <alignment vertical="center" wrapText="1"/>
    </xf>
    <xf numFmtId="0" fontId="17" fillId="3" borderId="47" xfId="0" applyFont="1" applyFill="1" applyBorder="1" applyAlignment="1">
      <alignment vertical="center" wrapText="1"/>
    </xf>
    <xf numFmtId="0" fontId="17" fillId="3" borderId="45" xfId="0" applyFont="1" applyFill="1" applyBorder="1" applyAlignment="1">
      <alignment vertical="center" wrapText="1"/>
    </xf>
    <xf numFmtId="0" fontId="17" fillId="3" borderId="44" xfId="0" applyFont="1" applyFill="1" applyBorder="1" applyAlignment="1">
      <alignment vertical="center" wrapText="1"/>
    </xf>
    <xf numFmtId="0" fontId="22" fillId="0" borderId="43" xfId="0" applyFont="1" applyBorder="1" applyAlignment="1">
      <alignment vertical="center" wrapText="1"/>
    </xf>
    <xf numFmtId="0" fontId="18" fillId="0" borderId="45" xfId="0" applyFont="1" applyBorder="1" applyAlignment="1">
      <alignment vertical="center" wrapText="1"/>
    </xf>
    <xf numFmtId="0" fontId="11" fillId="0" borderId="43" xfId="0" applyFont="1" applyBorder="1" applyAlignment="1">
      <alignment vertical="center" wrapText="1"/>
    </xf>
    <xf numFmtId="0" fontId="17" fillId="0" borderId="47" xfId="0" applyFont="1" applyBorder="1" applyAlignment="1">
      <alignment vertical="center" wrapText="1"/>
    </xf>
    <xf numFmtId="0" fontId="10" fillId="0" borderId="47" xfId="0" applyFont="1" applyBorder="1" applyAlignment="1">
      <alignment vertical="center" wrapText="1"/>
    </xf>
    <xf numFmtId="0" fontId="11" fillId="0" borderId="47" xfId="0" applyFont="1" applyBorder="1" applyAlignment="1">
      <alignment vertical="center" wrapText="1"/>
    </xf>
    <xf numFmtId="0" fontId="13" fillId="0" borderId="43" xfId="0" applyFont="1" applyBorder="1" applyAlignment="1">
      <alignment vertical="center" wrapText="1"/>
    </xf>
    <xf numFmtId="0" fontId="11" fillId="0" borderId="42" xfId="0" applyFont="1" applyBorder="1" applyAlignment="1">
      <alignment vertical="center" wrapText="1"/>
    </xf>
    <xf numFmtId="14" fontId="2" fillId="0" borderId="0" xfId="0" applyNumberFormat="1" applyFont="1" applyAlignment="1">
      <alignment vertical="center"/>
    </xf>
    <xf numFmtId="0" fontId="13" fillId="3" borderId="43" xfId="0" applyFont="1" applyFill="1" applyBorder="1" applyAlignment="1">
      <alignment vertical="center" wrapText="1"/>
    </xf>
    <xf numFmtId="0" fontId="14" fillId="3" borderId="43" xfId="0" applyFont="1" applyFill="1" applyBorder="1" applyAlignment="1">
      <alignment vertical="center" wrapText="1"/>
    </xf>
    <xf numFmtId="0" fontId="15" fillId="3" borderId="43" xfId="0" applyFont="1" applyFill="1" applyBorder="1" applyAlignment="1">
      <alignment vertical="center" wrapText="1"/>
    </xf>
    <xf numFmtId="0" fontId="13" fillId="3" borderId="49" xfId="0" applyFont="1" applyFill="1" applyBorder="1" applyAlignment="1">
      <alignment vertical="center" wrapText="1"/>
    </xf>
    <xf numFmtId="9" fontId="2" fillId="0" borderId="0" xfId="0" applyNumberFormat="1" applyFont="1" applyAlignment="1">
      <alignment horizontal="center" vertical="center"/>
    </xf>
    <xf numFmtId="164" fontId="2" fillId="0" borderId="15" xfId="0" quotePrefix="1" applyNumberFormat="1" applyFont="1" applyBorder="1" applyAlignment="1">
      <alignment horizontal="center" vertical="center"/>
    </xf>
    <xf numFmtId="164" fontId="2" fillId="0" borderId="15" xfId="0" applyNumberFormat="1" applyFont="1" applyBorder="1" applyAlignment="1">
      <alignment horizontal="center" vertical="center"/>
    </xf>
    <xf numFmtId="164" fontId="3" fillId="0" borderId="11" xfId="0" applyNumberFormat="1" applyFont="1" applyBorder="1" applyAlignment="1">
      <alignment horizontal="center" vertical="center"/>
    </xf>
    <xf numFmtId="166" fontId="3" fillId="0" borderId="4"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0" xfId="0" applyNumberFormat="1" applyFont="1" applyAlignment="1">
      <alignment vertical="center"/>
    </xf>
    <xf numFmtId="166" fontId="2" fillId="0" borderId="7" xfId="0" applyNumberFormat="1" applyFont="1" applyBorder="1" applyAlignment="1">
      <alignment horizontal="center" vertical="center"/>
    </xf>
    <xf numFmtId="164" fontId="2" fillId="0" borderId="33" xfId="0" applyNumberFormat="1" applyFont="1" applyBorder="1" applyAlignment="1">
      <alignment horizontal="center" vertical="center"/>
    </xf>
    <xf numFmtId="166" fontId="3" fillId="0" borderId="7" xfId="0" applyNumberFormat="1" applyFont="1" applyBorder="1" applyAlignment="1">
      <alignment horizontal="center" vertical="center"/>
    </xf>
    <xf numFmtId="0" fontId="3" fillId="0" borderId="28" xfId="0" applyFont="1" applyBorder="1" applyAlignment="1">
      <alignment horizontal="center" vertical="center"/>
    </xf>
    <xf numFmtId="164" fontId="2" fillId="0" borderId="32" xfId="0" applyNumberFormat="1" applyFont="1" applyBorder="1" applyAlignment="1">
      <alignment horizontal="center" vertical="center"/>
    </xf>
    <xf numFmtId="1" fontId="2" fillId="0" borderId="0" xfId="0" applyNumberFormat="1" applyFont="1" applyAlignment="1">
      <alignment vertical="center"/>
    </xf>
    <xf numFmtId="0" fontId="3" fillId="0" borderId="36" xfId="0" applyFont="1" applyBorder="1" applyAlignment="1">
      <alignment vertical="center" wrapText="1"/>
    </xf>
    <xf numFmtId="0" fontId="3" fillId="0" borderId="38" xfId="0" applyFont="1" applyBorder="1" applyAlignment="1">
      <alignment vertical="center" wrapText="1"/>
    </xf>
    <xf numFmtId="0" fontId="2" fillId="0" borderId="38" xfId="0" applyFont="1" applyBorder="1" applyAlignment="1">
      <alignmen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6" xfId="0" applyFont="1" applyBorder="1" applyAlignment="1">
      <alignment vertical="center" wrapText="1"/>
    </xf>
    <xf numFmtId="0" fontId="2" fillId="0" borderId="9" xfId="0" applyFont="1" applyBorder="1" applyAlignment="1">
      <alignment vertical="center"/>
    </xf>
    <xf numFmtId="0" fontId="3" fillId="0" borderId="10" xfId="0" applyFont="1" applyBorder="1" applyAlignment="1">
      <alignment horizontal="right" vertical="center"/>
    </xf>
    <xf numFmtId="0" fontId="10" fillId="0" borderId="43" xfId="0" applyFont="1" applyBorder="1" applyAlignment="1">
      <alignment horizontal="center" vertical="center" wrapText="1"/>
    </xf>
    <xf numFmtId="2" fontId="18" fillId="0" borderId="43" xfId="0" applyNumberFormat="1" applyFont="1" applyBorder="1" applyAlignment="1">
      <alignment horizontal="center" vertical="center" wrapText="1"/>
    </xf>
    <xf numFmtId="2" fontId="18" fillId="3" borderId="43" xfId="0" applyNumberFormat="1" applyFont="1" applyFill="1" applyBorder="1" applyAlignment="1">
      <alignment horizontal="center" vertical="center" wrapText="1"/>
    </xf>
    <xf numFmtId="2" fontId="10" fillId="3" borderId="43" xfId="0" applyNumberFormat="1" applyFont="1" applyFill="1" applyBorder="1" applyAlignment="1">
      <alignment horizontal="center" vertical="center" wrapText="1"/>
    </xf>
    <xf numFmtId="2" fontId="10" fillId="0" borderId="43" xfId="0" applyNumberFormat="1" applyFont="1" applyBorder="1" applyAlignment="1">
      <alignment horizontal="center" vertical="center" wrapText="1"/>
    </xf>
    <xf numFmtId="2" fontId="13" fillId="3" borderId="43" xfId="0" applyNumberFormat="1" applyFont="1" applyFill="1" applyBorder="1" applyAlignment="1">
      <alignment horizontal="center" vertical="center" wrapText="1"/>
    </xf>
    <xf numFmtId="2" fontId="10" fillId="0" borderId="42" xfId="0" applyNumberFormat="1" applyFont="1" applyBorder="1" applyAlignment="1">
      <alignment horizontal="center" vertical="center" wrapText="1"/>
    </xf>
    <xf numFmtId="0" fontId="13" fillId="3" borderId="43" xfId="0" applyFont="1" applyFill="1" applyBorder="1" applyAlignment="1">
      <alignment horizontal="center" vertical="center" wrapText="1"/>
    </xf>
    <xf numFmtId="2" fontId="13" fillId="3" borderId="0" xfId="0" applyNumberFormat="1" applyFont="1" applyFill="1" applyAlignment="1">
      <alignment horizontal="center" vertical="center" wrapText="1"/>
    </xf>
    <xf numFmtId="0" fontId="13" fillId="3" borderId="47" xfId="0" applyFont="1" applyFill="1" applyBorder="1" applyAlignment="1">
      <alignment horizontal="center" vertical="center" wrapText="1"/>
    </xf>
    <xf numFmtId="0" fontId="2" fillId="0" borderId="26" xfId="4" applyFont="1" applyBorder="1" applyAlignment="1">
      <alignment horizontal="center" vertical="center"/>
    </xf>
    <xf numFmtId="0" fontId="2" fillId="0" borderId="26" xfId="5" applyFont="1" applyBorder="1" applyAlignment="1">
      <alignment horizontal="center" vertical="center"/>
    </xf>
    <xf numFmtId="0" fontId="2" fillId="0" borderId="26" xfId="6" applyFont="1" applyBorder="1" applyAlignment="1">
      <alignment horizontal="center" vertical="center"/>
    </xf>
    <xf numFmtId="0" fontId="3" fillId="0" borderId="26" xfId="5" applyFont="1" applyBorder="1" applyAlignment="1">
      <alignment vertical="center"/>
    </xf>
    <xf numFmtId="0" fontId="10" fillId="0" borderId="42" xfId="0" applyFont="1" applyBorder="1" applyAlignment="1">
      <alignment horizontal="center" vertical="center" wrapText="1"/>
    </xf>
    <xf numFmtId="0" fontId="10" fillId="3" borderId="45" xfId="0" applyFont="1" applyFill="1" applyBorder="1" applyAlignment="1">
      <alignment vertical="center" wrapText="1"/>
    </xf>
    <xf numFmtId="0" fontId="10" fillId="3" borderId="50" xfId="0" applyFont="1" applyFill="1" applyBorder="1" applyAlignment="1">
      <alignment horizontal="center" vertical="center" wrapText="1"/>
    </xf>
    <xf numFmtId="2" fontId="10" fillId="3" borderId="45" xfId="0" applyNumberFormat="1" applyFont="1" applyFill="1" applyBorder="1" applyAlignment="1">
      <alignment horizontal="center" vertical="center" wrapText="1"/>
    </xf>
    <xf numFmtId="0" fontId="10" fillId="3" borderId="43" xfId="0" applyFont="1" applyFill="1" applyBorder="1" applyAlignment="1">
      <alignment vertical="center" wrapText="1"/>
    </xf>
    <xf numFmtId="0" fontId="10" fillId="3" borderId="43" xfId="0" applyFont="1" applyFill="1" applyBorder="1" applyAlignment="1">
      <alignment horizontal="center" vertical="center" wrapText="1"/>
    </xf>
    <xf numFmtId="164" fontId="2" fillId="0" borderId="43" xfId="2" applyNumberFormat="1" applyFont="1" applyBorder="1" applyAlignment="1">
      <alignment horizontal="center" vertical="center"/>
    </xf>
    <xf numFmtId="164" fontId="3" fillId="0" borderId="43" xfId="2" applyNumberFormat="1" applyFont="1" applyBorder="1" applyAlignment="1">
      <alignment horizontal="center" vertical="center"/>
    </xf>
    <xf numFmtId="0" fontId="20" fillId="0" borderId="45" xfId="0" applyFont="1" applyBorder="1" applyAlignment="1">
      <alignment vertical="center" wrapText="1"/>
    </xf>
    <xf numFmtId="0" fontId="17" fillId="0" borderId="45" xfId="0" applyFont="1" applyBorder="1" applyAlignment="1">
      <alignment vertical="center" wrapText="1"/>
    </xf>
    <xf numFmtId="2" fontId="17" fillId="0" borderId="45" xfId="0" applyNumberFormat="1" applyFont="1" applyBorder="1" applyAlignment="1">
      <alignment horizontal="center" vertical="center" wrapText="1"/>
    </xf>
    <xf numFmtId="164" fontId="2" fillId="0" borderId="53" xfId="2" applyNumberFormat="1" applyFont="1" applyBorder="1" applyAlignment="1">
      <alignment horizontal="center" vertical="center"/>
    </xf>
    <xf numFmtId="164" fontId="2" fillId="0" borderId="21" xfId="2" applyNumberFormat="1" applyFont="1" applyBorder="1" applyAlignment="1">
      <alignment horizontal="center" vertical="center"/>
    </xf>
    <xf numFmtId="164" fontId="2" fillId="0" borderId="24" xfId="2" applyNumberFormat="1" applyFont="1" applyBorder="1" applyAlignment="1">
      <alignment horizontal="center" vertical="center"/>
    </xf>
    <xf numFmtId="164" fontId="3" fillId="0" borderId="25" xfId="2" applyNumberFormat="1" applyFont="1" applyBorder="1" applyAlignment="1">
      <alignment horizontal="center" vertical="center"/>
    </xf>
    <xf numFmtId="164" fontId="2" fillId="0" borderId="8" xfId="2" applyNumberFormat="1" applyFont="1" applyBorder="1" applyAlignment="1">
      <alignment horizontal="center" vertical="center"/>
    </xf>
    <xf numFmtId="0" fontId="20" fillId="0" borderId="42" xfId="0" applyFont="1" applyBorder="1" applyAlignment="1">
      <alignment vertical="center" wrapText="1"/>
    </xf>
    <xf numFmtId="0" fontId="20" fillId="0" borderId="44" xfId="0" applyFont="1" applyBorder="1" applyAlignment="1">
      <alignment vertical="center" wrapText="1"/>
    </xf>
    <xf numFmtId="2" fontId="17" fillId="0" borderId="42" xfId="0" applyNumberFormat="1" applyFont="1" applyBorder="1" applyAlignment="1">
      <alignment horizontal="center" vertical="center" wrapText="1"/>
    </xf>
    <xf numFmtId="0" fontId="24" fillId="0" borderId="43" xfId="0" applyFont="1" applyBorder="1" applyAlignment="1">
      <alignment vertical="center" wrapText="1"/>
    </xf>
    <xf numFmtId="2" fontId="2" fillId="0" borderId="0" xfId="0" applyNumberFormat="1" applyFont="1" applyAlignment="1">
      <alignment horizontal="center" vertical="center" wrapText="1"/>
    </xf>
    <xf numFmtId="0" fontId="2" fillId="0" borderId="26" xfId="0" applyFont="1" applyBorder="1" applyAlignment="1">
      <alignment horizontal="center" vertical="center" wrapText="1"/>
    </xf>
    <xf numFmtId="0" fontId="22" fillId="3" borderId="42" xfId="0" applyFont="1" applyFill="1" applyBorder="1" applyAlignment="1">
      <alignment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3" fillId="0" borderId="29" xfId="0" applyFont="1" applyBorder="1" applyAlignment="1">
      <alignment horizontal="righ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2" fillId="0" borderId="0" xfId="0" applyFont="1" applyAlignment="1">
      <alignment horizontal="center" vertical="center" wrapText="1"/>
    </xf>
    <xf numFmtId="0" fontId="2" fillId="0" borderId="29" xfId="0" applyFont="1" applyBorder="1" applyAlignment="1">
      <alignment horizontal="center" vertical="center" textRotation="90" wrapText="1"/>
    </xf>
    <xf numFmtId="0" fontId="2" fillId="0" borderId="30" xfId="0" applyFont="1" applyBorder="1" applyAlignment="1">
      <alignment horizontal="center" vertical="center" textRotation="90" wrapText="1"/>
    </xf>
    <xf numFmtId="164" fontId="2" fillId="0" borderId="0" xfId="0" applyNumberFormat="1" applyFont="1" applyAlignment="1">
      <alignment horizontal="center" vertical="center"/>
    </xf>
    <xf numFmtId="0" fontId="12" fillId="0" borderId="43" xfId="0" applyFont="1" applyBorder="1" applyAlignment="1">
      <alignment vertical="center" wrapText="1"/>
    </xf>
    <xf numFmtId="0" fontId="10" fillId="0" borderId="42" xfId="0" applyFont="1" applyBorder="1" applyAlignment="1">
      <alignment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3" fillId="0" borderId="0" xfId="0" applyFont="1" applyAlignment="1">
      <alignment horizontal="center" vertical="center"/>
    </xf>
    <xf numFmtId="0" fontId="2" fillId="0" borderId="0" xfId="0" applyFont="1" applyAlignment="1">
      <alignment horizontal="center" vertical="center" wrapText="1"/>
    </xf>
    <xf numFmtId="165" fontId="2" fillId="0" borderId="0" xfId="0" applyNumberFormat="1" applyFont="1" applyAlignment="1">
      <alignment horizontal="left" vertical="center"/>
    </xf>
    <xf numFmtId="0" fontId="25" fillId="0" borderId="43" xfId="0" applyFont="1" applyBorder="1" applyAlignment="1">
      <alignment wrapText="1"/>
    </xf>
    <xf numFmtId="0" fontId="26" fillId="0" borderId="43" xfId="0" applyFont="1" applyBorder="1" applyAlignment="1">
      <alignment horizontal="center" wrapText="1"/>
    </xf>
    <xf numFmtId="0" fontId="26" fillId="0" borderId="43" xfId="0" applyFont="1" applyBorder="1" applyAlignment="1">
      <alignment wrapText="1"/>
    </xf>
    <xf numFmtId="0" fontId="27" fillId="0" borderId="43" xfId="0" applyFont="1" applyBorder="1" applyAlignment="1">
      <alignment wrapText="1"/>
    </xf>
    <xf numFmtId="0" fontId="2" fillId="0" borderId="26" xfId="0" applyFont="1" applyBorder="1" applyAlignment="1">
      <alignment horizontal="right" vertical="center" wrapText="1"/>
    </xf>
    <xf numFmtId="0" fontId="11" fillId="0" borderId="47" xfId="0" applyFont="1" applyBorder="1" applyAlignment="1">
      <alignment horizontal="right" vertical="center" wrapText="1"/>
    </xf>
    <xf numFmtId="0" fontId="28" fillId="0" borderId="0" xfId="0" applyFont="1" applyAlignment="1">
      <alignment wrapText="1"/>
    </xf>
    <xf numFmtId="0" fontId="29" fillId="0" borderId="0" xfId="0" applyFont="1" applyAlignment="1">
      <alignment wrapText="1"/>
    </xf>
    <xf numFmtId="0" fontId="30" fillId="0" borderId="43" xfId="0" applyFont="1" applyBorder="1" applyAlignment="1">
      <alignment wrapText="1"/>
    </xf>
    <xf numFmtId="0" fontId="28" fillId="0" borderId="42" xfId="0" applyFont="1" applyBorder="1" applyAlignment="1">
      <alignment wrapText="1"/>
    </xf>
    <xf numFmtId="0" fontId="28" fillId="0" borderId="43" xfId="0" applyFont="1" applyBorder="1" applyAlignment="1">
      <alignment wrapText="1"/>
    </xf>
    <xf numFmtId="0" fontId="25" fillId="0" borderId="45" xfId="0" applyFont="1" applyBorder="1" applyAlignment="1">
      <alignment wrapText="1"/>
    </xf>
    <xf numFmtId="0" fontId="31" fillId="0" borderId="43" xfId="0" applyFont="1" applyBorder="1" applyAlignment="1">
      <alignment wrapText="1"/>
    </xf>
    <xf numFmtId="2" fontId="18" fillId="3" borderId="42" xfId="0" applyNumberFormat="1" applyFont="1" applyFill="1" applyBorder="1" applyAlignment="1">
      <alignment horizontal="center" vertical="center" wrapText="1"/>
    </xf>
    <xf numFmtId="0" fontId="18" fillId="0" borderId="43" xfId="0" applyFont="1" applyBorder="1" applyAlignment="1">
      <alignment horizontal="right" vertical="center" wrapText="1"/>
    </xf>
    <xf numFmtId="0" fontId="18" fillId="0" borderId="43" xfId="0" applyFont="1" applyBorder="1" applyAlignment="1">
      <alignment horizontal="left" vertical="center" wrapText="1"/>
    </xf>
    <xf numFmtId="0" fontId="26" fillId="0" borderId="47" xfId="0" applyFont="1" applyBorder="1" applyAlignment="1">
      <alignment wrapText="1"/>
    </xf>
    <xf numFmtId="0" fontId="26" fillId="0" borderId="43" xfId="0" applyFont="1" applyBorder="1" applyAlignment="1">
      <alignment horizontal="right" wrapText="1"/>
    </xf>
    <xf numFmtId="0" fontId="27" fillId="0" borderId="43" xfId="0" applyFont="1" applyBorder="1" applyAlignment="1">
      <alignment horizontal="right" wrapText="1"/>
    </xf>
    <xf numFmtId="2" fontId="26" fillId="0" borderId="43" xfId="0" applyNumberFormat="1" applyFont="1" applyBorder="1" applyAlignment="1">
      <alignment horizontal="center" wrapText="1"/>
    </xf>
    <xf numFmtId="0" fontId="18" fillId="0" borderId="42" xfId="0" applyFont="1" applyBorder="1" applyAlignment="1">
      <alignment horizontal="right" vertical="center" wrapText="1"/>
    </xf>
    <xf numFmtId="0" fontId="27" fillId="0" borderId="47" xfId="0" applyFont="1" applyBorder="1" applyAlignment="1">
      <alignment wrapText="1"/>
    </xf>
    <xf numFmtId="0" fontId="17" fillId="3" borderId="43" xfId="0" applyFont="1" applyFill="1" applyBorder="1" applyAlignment="1">
      <alignment horizontal="center" vertical="center" wrapText="1"/>
    </xf>
    <xf numFmtId="165" fontId="2" fillId="0" borderId="37" xfId="0" applyNumberFormat="1" applyFont="1" applyBorder="1" applyAlignment="1">
      <alignment horizontal="center" vertical="center" wrapText="1"/>
    </xf>
    <xf numFmtId="164" fontId="2" fillId="0" borderId="0" xfId="0" applyNumberFormat="1" applyFont="1" applyBorder="1" applyAlignment="1">
      <alignment horizontal="center" vertical="center"/>
    </xf>
    <xf numFmtId="164" fontId="2" fillId="0" borderId="37" xfId="0" applyNumberFormat="1" applyFont="1" applyBorder="1" applyAlignment="1">
      <alignment horizontal="center" vertical="center"/>
    </xf>
    <xf numFmtId="164" fontId="2" fillId="0" borderId="54" xfId="0" applyNumberFormat="1" applyFont="1" applyBorder="1" applyAlignment="1">
      <alignment horizontal="center" vertical="center" wrapText="1"/>
    </xf>
    <xf numFmtId="0" fontId="1" fillId="0" borderId="43" xfId="0" applyFont="1" applyBorder="1" applyAlignment="1">
      <alignment horizontal="center" vertic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0" fontId="18" fillId="0" borderId="43" xfId="0" applyFont="1" applyBorder="1" applyAlignment="1">
      <alignment wrapText="1"/>
    </xf>
    <xf numFmtId="0" fontId="18" fillId="0" borderId="43" xfId="0" applyFont="1" applyBorder="1" applyAlignment="1">
      <alignment horizontal="center" vertical="center" wrapText="1"/>
    </xf>
    <xf numFmtId="0" fontId="18" fillId="0" borderId="45" xfId="0" applyFont="1" applyBorder="1" applyAlignment="1">
      <alignment wrapText="1"/>
    </xf>
    <xf numFmtId="0" fontId="1" fillId="0" borderId="42" xfId="0" applyFont="1" applyBorder="1" applyAlignment="1">
      <alignment horizontal="center" vertical="center" wrapText="1"/>
    </xf>
    <xf numFmtId="0" fontId="1" fillId="0" borderId="45" xfId="0" applyFont="1" applyBorder="1" applyAlignment="1">
      <alignment horizontal="center" vertical="center" wrapText="1"/>
    </xf>
    <xf numFmtId="0" fontId="18" fillId="0" borderId="45" xfId="0" applyFont="1" applyBorder="1" applyAlignment="1">
      <alignment horizontal="center" vertical="center" wrapText="1"/>
    </xf>
    <xf numFmtId="0" fontId="1" fillId="0" borderId="42" xfId="0" applyFont="1" applyBorder="1" applyAlignment="1">
      <alignment vertical="center" wrapText="1"/>
    </xf>
    <xf numFmtId="0" fontId="18" fillId="0" borderId="42" xfId="0" applyFont="1" applyBorder="1" applyAlignment="1">
      <alignment horizontal="center" vertical="center" wrapText="1"/>
    </xf>
    <xf numFmtId="0" fontId="9" fillId="2" borderId="0" xfId="0" applyFont="1" applyFill="1" applyAlignment="1">
      <alignment horizontal="left" vertical="center"/>
    </xf>
    <xf numFmtId="0" fontId="1" fillId="0" borderId="43" xfId="0" applyFont="1" applyBorder="1" applyAlignment="1">
      <alignment horizontal="right" wrapText="1"/>
    </xf>
    <xf numFmtId="0" fontId="16" fillId="0" borderId="43" xfId="0" applyFont="1" applyBorder="1" applyAlignment="1">
      <alignment wrapText="1"/>
    </xf>
    <xf numFmtId="0" fontId="1" fillId="3" borderId="43" xfId="0" applyFont="1" applyFill="1" applyBorder="1" applyAlignment="1">
      <alignment vertical="center" wrapText="1"/>
    </xf>
    <xf numFmtId="0" fontId="1" fillId="0" borderId="43" xfId="0" applyFont="1" applyBorder="1" applyAlignment="1">
      <alignment wrapText="1"/>
    </xf>
    <xf numFmtId="0" fontId="10" fillId="0" borderId="43" xfId="0" applyFont="1" applyBorder="1" applyAlignment="1">
      <alignment wrapText="1"/>
    </xf>
    <xf numFmtId="0" fontId="2" fillId="0" borderId="14"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9" xfId="0" applyFont="1" applyBorder="1" applyAlignment="1">
      <alignment horizontal="left" vertical="center"/>
    </xf>
    <xf numFmtId="0" fontId="2" fillId="0" borderId="12" xfId="0" applyFont="1" applyBorder="1" applyAlignment="1">
      <alignment horizontal="left" vertical="center"/>
    </xf>
    <xf numFmtId="0" fontId="2" fillId="0" borderId="1" xfId="0" applyFont="1" applyBorder="1" applyAlignment="1">
      <alignment horizontal="center" vertical="center" wrapText="1"/>
    </xf>
    <xf numFmtId="164" fontId="2" fillId="0" borderId="26" xfId="0" applyNumberFormat="1" applyFont="1" applyBorder="1" applyAlignment="1">
      <alignment vertical="center" wrapText="1"/>
    </xf>
    <xf numFmtId="164" fontId="2" fillId="0" borderId="27" xfId="0" applyNumberFormat="1" applyFont="1" applyBorder="1" applyAlignment="1">
      <alignment vertical="center" wrapText="1"/>
    </xf>
    <xf numFmtId="0" fontId="3" fillId="0" borderId="34" xfId="0" applyFont="1" applyBorder="1" applyAlignment="1">
      <alignment horizontal="right" vertical="center"/>
    </xf>
    <xf numFmtId="0" fontId="3" fillId="0" borderId="35" xfId="0" applyFont="1" applyBorder="1" applyAlignment="1">
      <alignment horizontal="right" vertical="center"/>
    </xf>
    <xf numFmtId="0" fontId="3" fillId="0" borderId="2" xfId="0" applyFont="1" applyBorder="1" applyAlignment="1">
      <alignment horizontal="right" vertical="center"/>
    </xf>
    <xf numFmtId="0" fontId="3" fillId="0" borderId="19" xfId="0" applyFont="1" applyBorder="1" applyAlignment="1">
      <alignment horizontal="right" vertical="center"/>
    </xf>
    <xf numFmtId="0" fontId="3" fillId="0" borderId="20" xfId="0" applyFont="1" applyBorder="1" applyAlignment="1">
      <alignment horizontal="right" vertical="center"/>
    </xf>
    <xf numFmtId="0" fontId="2" fillId="0" borderId="5" xfId="0" applyFont="1" applyBorder="1" applyAlignment="1">
      <alignment horizontal="right" vertical="center"/>
    </xf>
    <xf numFmtId="0" fontId="2" fillId="0" borderId="26" xfId="0" applyFont="1" applyBorder="1" applyAlignment="1">
      <alignment horizontal="right" vertical="center"/>
    </xf>
    <xf numFmtId="0" fontId="2" fillId="0" borderId="27" xfId="0" applyFont="1" applyBorder="1" applyAlignment="1">
      <alignment horizontal="right" vertical="center"/>
    </xf>
    <xf numFmtId="0" fontId="3" fillId="0" borderId="5" xfId="0" applyFont="1" applyBorder="1" applyAlignment="1">
      <alignment horizontal="right" vertical="center"/>
    </xf>
    <xf numFmtId="0" fontId="3" fillId="0" borderId="26" xfId="0" applyFont="1" applyBorder="1" applyAlignment="1">
      <alignment horizontal="right" vertical="center"/>
    </xf>
    <xf numFmtId="0" fontId="3" fillId="0" borderId="27" xfId="0" applyFont="1" applyBorder="1" applyAlignment="1">
      <alignment horizontal="right" vertical="center"/>
    </xf>
    <xf numFmtId="0" fontId="3" fillId="0" borderId="29" xfId="0" applyFont="1" applyBorder="1" applyAlignment="1">
      <alignment horizontal="right" vertical="center"/>
    </xf>
    <xf numFmtId="0" fontId="3" fillId="0" borderId="30" xfId="0" applyFont="1" applyBorder="1" applyAlignment="1">
      <alignment horizontal="right" vertical="center"/>
    </xf>
    <xf numFmtId="0" fontId="3" fillId="0" borderId="31" xfId="0" applyFont="1" applyBorder="1" applyAlignment="1">
      <alignment horizontal="right" vertical="center"/>
    </xf>
    <xf numFmtId="164" fontId="2" fillId="0" borderId="26" xfId="0" applyNumberFormat="1" applyFont="1" applyBorder="1" applyAlignment="1">
      <alignment horizontal="left" vertical="center" wrapText="1"/>
    </xf>
    <xf numFmtId="164" fontId="2" fillId="0" borderId="27" xfId="0" applyNumberFormat="1" applyFont="1" applyBorder="1" applyAlignment="1">
      <alignment horizontal="left" vertical="center" wrapText="1"/>
    </xf>
    <xf numFmtId="164" fontId="2" fillId="0" borderId="6" xfId="0" applyNumberFormat="1" applyFont="1" applyBorder="1" applyAlignment="1">
      <alignment vertical="center" wrapText="1"/>
    </xf>
    <xf numFmtId="164" fontId="2" fillId="0" borderId="51" xfId="0" applyNumberFormat="1" applyFont="1" applyBorder="1" applyAlignment="1">
      <alignment vertical="center" wrapText="1"/>
    </xf>
    <xf numFmtId="164" fontId="2" fillId="0" borderId="55" xfId="0" applyNumberFormat="1" applyFont="1" applyBorder="1" applyAlignment="1">
      <alignment horizontal="left" vertical="center" wrapText="1"/>
    </xf>
    <xf numFmtId="164" fontId="2" fillId="0" borderId="14" xfId="0" applyNumberFormat="1" applyFont="1" applyBorder="1" applyAlignment="1">
      <alignment horizontal="left" vertical="center" wrapText="1"/>
    </xf>
    <xf numFmtId="0" fontId="2" fillId="0" borderId="2" xfId="0" applyFont="1" applyBorder="1" applyAlignment="1">
      <alignment horizontal="center" vertical="center" textRotation="90" wrapText="1"/>
    </xf>
    <xf numFmtId="0" fontId="2" fillId="0" borderId="8" xfId="0" applyFont="1" applyBorder="1" applyAlignment="1">
      <alignment horizontal="center" vertical="center" textRotation="90" wrapText="1"/>
    </xf>
    <xf numFmtId="0" fontId="2" fillId="0" borderId="16"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164" fontId="2" fillId="0" borderId="19" xfId="0" applyNumberFormat="1" applyFont="1" applyBorder="1" applyAlignment="1">
      <alignment horizontal="left" vertical="center" wrapText="1"/>
    </xf>
    <xf numFmtId="164" fontId="2" fillId="0" borderId="20" xfId="0" applyNumberFormat="1" applyFont="1" applyBorder="1" applyAlignment="1">
      <alignment horizontal="left"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5" xfId="0" applyFont="1" applyBorder="1" applyAlignment="1">
      <alignment horizontal="center" vertical="center" wrapText="1"/>
    </xf>
    <xf numFmtId="0" fontId="3" fillId="0" borderId="0" xfId="0" applyFont="1" applyAlignment="1">
      <alignment horizontal="right" vertical="center"/>
    </xf>
    <xf numFmtId="164" fontId="3" fillId="0" borderId="38" xfId="0" applyNumberFormat="1" applyFont="1" applyBorder="1" applyAlignment="1">
      <alignment horizontal="left" vertical="center"/>
    </xf>
    <xf numFmtId="164" fontId="2" fillId="0" borderId="36" xfId="0" applyNumberFormat="1" applyFont="1" applyBorder="1" applyAlignment="1">
      <alignment horizontal="center" vertical="center"/>
    </xf>
    <xf numFmtId="0" fontId="3" fillId="0" borderId="0" xfId="0" applyFont="1" applyAlignment="1">
      <alignment horizontal="center" vertical="center"/>
    </xf>
    <xf numFmtId="0" fontId="2" fillId="0" borderId="14" xfId="0" applyFont="1" applyBorder="1" applyAlignment="1">
      <alignment horizontal="center" vertical="center"/>
    </xf>
    <xf numFmtId="164" fontId="3" fillId="0" borderId="36" xfId="0" applyNumberFormat="1" applyFont="1" applyBorder="1" applyAlignment="1">
      <alignment horizontal="left" vertical="center"/>
    </xf>
    <xf numFmtId="0" fontId="2" fillId="0" borderId="20" xfId="0" applyFont="1" applyBorder="1" applyAlignment="1">
      <alignment horizontal="center" vertical="center" textRotation="90" wrapText="1"/>
    </xf>
    <xf numFmtId="0" fontId="2" fillId="0" borderId="31" xfId="0" applyFont="1" applyBorder="1" applyAlignment="1">
      <alignment horizontal="center" vertical="center" textRotation="90" wrapText="1"/>
    </xf>
    <xf numFmtId="165" fontId="2" fillId="0" borderId="1" xfId="0" applyNumberFormat="1" applyFont="1" applyBorder="1" applyAlignment="1">
      <alignment vertical="center" wrapText="1"/>
    </xf>
    <xf numFmtId="0" fontId="3" fillId="0" borderId="9" xfId="3" applyFont="1" applyBorder="1" applyAlignment="1">
      <alignment horizontal="right" vertical="center" wrapText="1"/>
    </xf>
    <xf numFmtId="0" fontId="3" fillId="0" borderId="12" xfId="3" applyFont="1" applyBorder="1" applyAlignment="1">
      <alignment horizontal="right" vertical="center" wrapText="1"/>
    </xf>
    <xf numFmtId="0" fontId="3" fillId="0" borderId="13" xfId="3" applyFont="1" applyBorder="1" applyAlignment="1">
      <alignment horizontal="right" vertical="center" wrapText="1"/>
    </xf>
    <xf numFmtId="0" fontId="3" fillId="0" borderId="1" xfId="0" applyFont="1" applyBorder="1" applyAlignment="1">
      <alignment horizontal="center" vertical="center"/>
    </xf>
    <xf numFmtId="0" fontId="2" fillId="0" borderId="0" xfId="0" applyFont="1" applyAlignment="1">
      <alignment horizontal="center" vertical="center" wrapText="1"/>
    </xf>
    <xf numFmtId="0" fontId="2" fillId="0" borderId="2"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2" fontId="2" fillId="0" borderId="0" xfId="0" applyNumberFormat="1" applyFont="1" applyAlignment="1">
      <alignment horizontal="right" vertical="center"/>
    </xf>
    <xf numFmtId="0" fontId="2" fillId="0" borderId="29" xfId="0" applyFont="1" applyBorder="1" applyAlignment="1">
      <alignment horizontal="center" vertical="center" textRotation="90" wrapText="1"/>
    </xf>
    <xf numFmtId="0" fontId="2" fillId="0" borderId="19" xfId="0" applyFont="1" applyBorder="1" applyAlignment="1">
      <alignment horizontal="center" vertical="center" textRotation="90" wrapText="1"/>
    </xf>
    <xf numFmtId="0" fontId="2" fillId="0" borderId="30" xfId="0" applyFont="1" applyBorder="1" applyAlignment="1">
      <alignment horizontal="center" vertical="center" textRotation="90" wrapText="1"/>
    </xf>
    <xf numFmtId="0" fontId="2" fillId="0" borderId="30" xfId="0" applyFont="1" applyBorder="1" applyAlignment="1">
      <alignment horizontal="center" vertical="center"/>
    </xf>
    <xf numFmtId="0" fontId="2" fillId="0" borderId="19" xfId="0" applyFont="1" applyBorder="1" applyAlignment="1">
      <alignment horizontal="center" vertical="center" textRotation="90"/>
    </xf>
    <xf numFmtId="0" fontId="2" fillId="0" borderId="30" xfId="0" applyFont="1" applyBorder="1" applyAlignment="1">
      <alignment horizontal="center" vertical="center" textRotation="90"/>
    </xf>
    <xf numFmtId="164" fontId="2" fillId="0" borderId="0" xfId="0" applyNumberFormat="1" applyFont="1" applyAlignment="1">
      <alignment horizontal="center" vertical="center"/>
    </xf>
    <xf numFmtId="165" fontId="2" fillId="0" borderId="36" xfId="0" applyNumberFormat="1" applyFont="1" applyBorder="1" applyAlignment="1">
      <alignment horizontal="left" vertical="center" wrapText="1"/>
    </xf>
    <xf numFmtId="0" fontId="3" fillId="0" borderId="48" xfId="3" applyFont="1" applyBorder="1" applyAlignment="1">
      <alignment horizontal="right" vertical="center" wrapText="1"/>
    </xf>
    <xf numFmtId="0" fontId="12" fillId="0" borderId="43" xfId="0" applyFont="1" applyBorder="1" applyAlignment="1">
      <alignment vertical="center" wrapText="1"/>
    </xf>
    <xf numFmtId="0" fontId="2" fillId="0" borderId="24" xfId="0" applyFont="1" applyBorder="1" applyAlignment="1">
      <alignment horizontal="center" vertical="center"/>
    </xf>
    <xf numFmtId="0" fontId="2" fillId="0" borderId="24" xfId="0" applyFont="1" applyBorder="1" applyAlignment="1">
      <alignment horizontal="center" vertical="center" textRotation="90"/>
    </xf>
    <xf numFmtId="0" fontId="2" fillId="0" borderId="25" xfId="0" applyFont="1" applyBorder="1" applyAlignment="1">
      <alignment horizontal="center" vertical="center" textRotation="90" wrapText="1"/>
    </xf>
    <xf numFmtId="0" fontId="17" fillId="0" borderId="45"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42" xfId="0" applyFont="1" applyBorder="1" applyAlignment="1">
      <alignment horizontal="center" vertical="center" wrapText="1"/>
    </xf>
    <xf numFmtId="0" fontId="10" fillId="0" borderId="45" xfId="0" applyFont="1" applyBorder="1" applyAlignment="1">
      <alignment vertical="center" wrapText="1"/>
    </xf>
    <xf numFmtId="0" fontId="10" fillId="0" borderId="42" xfId="0" applyFont="1" applyBorder="1" applyAlignment="1">
      <alignment vertical="center" wrapText="1"/>
    </xf>
  </cellXfs>
  <cellStyles count="7">
    <cellStyle name="Normal 2" xfId="2" xr:uid="{00000000-0005-0000-0000-000001000000}"/>
    <cellStyle name="Normal_Liepaja Peldu 5 UK tames" xfId="4" xr:uid="{8FAEB9AE-D9F2-45E0-8DBE-A9186D7C7CB8}"/>
    <cellStyle name="Normal_Siguldas 27 - tabulas" xfId="5" xr:uid="{AC0DF750-C7DB-4357-8C95-E715C6314922}"/>
    <cellStyle name="Parasts" xfId="0" builtinId="0"/>
    <cellStyle name="Style 1" xfId="6" xr:uid="{5BF19375-290C-4A14-A70B-8A0C7797F2F1}"/>
    <cellStyle name="Обычный_33. OZOLNIEKU NOVADA DOME_OZO SKOLA_TELPU, GAITENU, KAPNU TELPU REMONTS_TAME_VADIMS_2011_02_25_melnraksts" xfId="1" xr:uid="{00000000-0005-0000-0000-000002000000}"/>
    <cellStyle name="Обычный_saulkrasti_tame" xfId="3" xr:uid="{00000000-0005-0000-0000-000003000000}"/>
  </cellStyles>
  <dxfs count="317">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304920</xdr:colOff>
      <xdr:row>37</xdr:row>
      <xdr:rowOff>0</xdr:rowOff>
    </xdr:from>
    <xdr:to>
      <xdr:col>4</xdr:col>
      <xdr:colOff>37440</xdr:colOff>
      <xdr:row>38</xdr:row>
      <xdr:rowOff>46800</xdr:rowOff>
    </xdr:to>
    <xdr:sp macro="" textlink="">
      <xdr:nvSpPr>
        <xdr:cNvPr id="2" name="CustomShape 1">
          <a:extLst>
            <a:ext uri="{FF2B5EF4-FFF2-40B4-BE49-F238E27FC236}">
              <a16:creationId xmlns:a16="http://schemas.microsoft.com/office/drawing/2014/main" id="{56F45D0C-E69E-454B-966B-D0FA2DF2195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3" name="CustomShape 1">
          <a:extLst>
            <a:ext uri="{FF2B5EF4-FFF2-40B4-BE49-F238E27FC236}">
              <a16:creationId xmlns:a16="http://schemas.microsoft.com/office/drawing/2014/main" id="{3EFE3271-1B9D-4158-B2FF-53D5D5430A3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4" name="CustomShape 1">
          <a:extLst>
            <a:ext uri="{FF2B5EF4-FFF2-40B4-BE49-F238E27FC236}">
              <a16:creationId xmlns:a16="http://schemas.microsoft.com/office/drawing/2014/main" id="{E9F5E2B4-0B28-45B7-8689-5EBA665CA8C1}"/>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5" name="CustomShape 1">
          <a:extLst>
            <a:ext uri="{FF2B5EF4-FFF2-40B4-BE49-F238E27FC236}">
              <a16:creationId xmlns:a16="http://schemas.microsoft.com/office/drawing/2014/main" id="{33C07A8B-2165-426F-9B1E-D66CFA05F864}"/>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6" name="CustomShape 1">
          <a:extLst>
            <a:ext uri="{FF2B5EF4-FFF2-40B4-BE49-F238E27FC236}">
              <a16:creationId xmlns:a16="http://schemas.microsoft.com/office/drawing/2014/main" id="{9C429B2E-85E9-4355-AFB0-B55D41A9D0A0}"/>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7" name="CustomShape 1">
          <a:extLst>
            <a:ext uri="{FF2B5EF4-FFF2-40B4-BE49-F238E27FC236}">
              <a16:creationId xmlns:a16="http://schemas.microsoft.com/office/drawing/2014/main" id="{3529B33E-F403-4809-8F70-3497BD86ADA4}"/>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8" name="CustomShape 1">
          <a:extLst>
            <a:ext uri="{FF2B5EF4-FFF2-40B4-BE49-F238E27FC236}">
              <a16:creationId xmlns:a16="http://schemas.microsoft.com/office/drawing/2014/main" id="{3F694E94-644A-48AE-B59F-8F16FD8AFB5E}"/>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9" name="CustomShape 1">
          <a:extLst>
            <a:ext uri="{FF2B5EF4-FFF2-40B4-BE49-F238E27FC236}">
              <a16:creationId xmlns:a16="http://schemas.microsoft.com/office/drawing/2014/main" id="{5723D452-5457-4603-83B4-3204A82998D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0" name="CustomShape 1">
          <a:extLst>
            <a:ext uri="{FF2B5EF4-FFF2-40B4-BE49-F238E27FC236}">
              <a16:creationId xmlns:a16="http://schemas.microsoft.com/office/drawing/2014/main" id="{C819AD93-6F7B-4825-806F-DED8165D474B}"/>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1" name="CustomShape 1">
          <a:extLst>
            <a:ext uri="{FF2B5EF4-FFF2-40B4-BE49-F238E27FC236}">
              <a16:creationId xmlns:a16="http://schemas.microsoft.com/office/drawing/2014/main" id="{2F11FAA0-E7AA-4A9F-BC1F-05665E0AEC05}"/>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2" name="CustomShape 1">
          <a:extLst>
            <a:ext uri="{FF2B5EF4-FFF2-40B4-BE49-F238E27FC236}">
              <a16:creationId xmlns:a16="http://schemas.microsoft.com/office/drawing/2014/main" id="{FE9F4460-1CA3-4473-8642-E4D7ACAD2E5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3" name="CustomShape 1">
          <a:extLst>
            <a:ext uri="{FF2B5EF4-FFF2-40B4-BE49-F238E27FC236}">
              <a16:creationId xmlns:a16="http://schemas.microsoft.com/office/drawing/2014/main" id="{44B032AA-A531-4218-9458-9D02B8DD1CA0}"/>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4" name="CustomShape 1">
          <a:extLst>
            <a:ext uri="{FF2B5EF4-FFF2-40B4-BE49-F238E27FC236}">
              <a16:creationId xmlns:a16="http://schemas.microsoft.com/office/drawing/2014/main" id="{2CB44A6D-1AAB-4670-9F9A-71365A266743}"/>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5" name="CustomShape 1">
          <a:extLst>
            <a:ext uri="{FF2B5EF4-FFF2-40B4-BE49-F238E27FC236}">
              <a16:creationId xmlns:a16="http://schemas.microsoft.com/office/drawing/2014/main" id="{2FA78793-987D-4D50-B18F-54BF527108A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6" name="CustomShape 1">
          <a:extLst>
            <a:ext uri="{FF2B5EF4-FFF2-40B4-BE49-F238E27FC236}">
              <a16:creationId xmlns:a16="http://schemas.microsoft.com/office/drawing/2014/main" id="{952F9180-F0AE-49B9-9195-60149833957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7" name="CustomShape 1">
          <a:extLst>
            <a:ext uri="{FF2B5EF4-FFF2-40B4-BE49-F238E27FC236}">
              <a16:creationId xmlns:a16="http://schemas.microsoft.com/office/drawing/2014/main" id="{F08EAE6F-2279-4AB8-B741-093D6B19D4A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8" name="CustomShape 1">
          <a:extLst>
            <a:ext uri="{FF2B5EF4-FFF2-40B4-BE49-F238E27FC236}">
              <a16:creationId xmlns:a16="http://schemas.microsoft.com/office/drawing/2014/main" id="{18703B0A-244A-48C2-8DB2-028245CC5CCF}"/>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9" name="CustomShape 1">
          <a:extLst>
            <a:ext uri="{FF2B5EF4-FFF2-40B4-BE49-F238E27FC236}">
              <a16:creationId xmlns:a16="http://schemas.microsoft.com/office/drawing/2014/main" id="{FD8911E3-0605-46C7-B718-EAA5820124B5}"/>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20" name="CustomShape 1">
          <a:extLst>
            <a:ext uri="{FF2B5EF4-FFF2-40B4-BE49-F238E27FC236}">
              <a16:creationId xmlns:a16="http://schemas.microsoft.com/office/drawing/2014/main" id="{F3F060B2-FFF5-4602-BD3D-7D7EC279489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21" name="CustomShape 1">
          <a:extLst>
            <a:ext uri="{FF2B5EF4-FFF2-40B4-BE49-F238E27FC236}">
              <a16:creationId xmlns:a16="http://schemas.microsoft.com/office/drawing/2014/main" id="{EC1E0F06-7BF5-4858-9A71-EC4C55E9430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22" name="CustomShape 1">
          <a:extLst>
            <a:ext uri="{FF2B5EF4-FFF2-40B4-BE49-F238E27FC236}">
              <a16:creationId xmlns:a16="http://schemas.microsoft.com/office/drawing/2014/main" id="{897962ED-4AED-430D-9BFE-1522E1AE5BFE}"/>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23" name="CustomShape 1">
          <a:extLst>
            <a:ext uri="{FF2B5EF4-FFF2-40B4-BE49-F238E27FC236}">
              <a16:creationId xmlns:a16="http://schemas.microsoft.com/office/drawing/2014/main" id="{DCDC7072-C5BC-4800-816C-36298379E0F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24" name="CustomShape 1">
          <a:extLst>
            <a:ext uri="{FF2B5EF4-FFF2-40B4-BE49-F238E27FC236}">
              <a16:creationId xmlns:a16="http://schemas.microsoft.com/office/drawing/2014/main" id="{7AEF8CF9-DE5D-4D2C-8F42-2D1379E94C15}"/>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25" name="CustomShape 1">
          <a:extLst>
            <a:ext uri="{FF2B5EF4-FFF2-40B4-BE49-F238E27FC236}">
              <a16:creationId xmlns:a16="http://schemas.microsoft.com/office/drawing/2014/main" id="{5B805F1A-5C4F-4A68-A419-4663047B8FA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26" name="CustomShape 1">
          <a:extLst>
            <a:ext uri="{FF2B5EF4-FFF2-40B4-BE49-F238E27FC236}">
              <a16:creationId xmlns:a16="http://schemas.microsoft.com/office/drawing/2014/main" id="{FD958333-2489-404A-8D85-9A903D0F92C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27" name="CustomShape 1">
          <a:extLst>
            <a:ext uri="{FF2B5EF4-FFF2-40B4-BE49-F238E27FC236}">
              <a16:creationId xmlns:a16="http://schemas.microsoft.com/office/drawing/2014/main" id="{EDA3CB1F-4238-446B-BAAE-A03E2CD1D7A0}"/>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28" name="CustomShape 1">
          <a:extLst>
            <a:ext uri="{FF2B5EF4-FFF2-40B4-BE49-F238E27FC236}">
              <a16:creationId xmlns:a16="http://schemas.microsoft.com/office/drawing/2014/main" id="{A579CD61-F05C-4491-8838-2212C26615B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29" name="CustomShape 1">
          <a:extLst>
            <a:ext uri="{FF2B5EF4-FFF2-40B4-BE49-F238E27FC236}">
              <a16:creationId xmlns:a16="http://schemas.microsoft.com/office/drawing/2014/main" id="{4F572404-A901-4B71-A0AC-414569313B31}"/>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30" name="CustomShape 1">
          <a:extLst>
            <a:ext uri="{FF2B5EF4-FFF2-40B4-BE49-F238E27FC236}">
              <a16:creationId xmlns:a16="http://schemas.microsoft.com/office/drawing/2014/main" id="{1CB88473-0B7C-4765-8D8D-72FA2C9AD8A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31" name="CustomShape 1">
          <a:extLst>
            <a:ext uri="{FF2B5EF4-FFF2-40B4-BE49-F238E27FC236}">
              <a16:creationId xmlns:a16="http://schemas.microsoft.com/office/drawing/2014/main" id="{8DE0AF96-DC6A-4FE6-853B-5BF9F487FDF5}"/>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32" name="CustomShape 1">
          <a:extLst>
            <a:ext uri="{FF2B5EF4-FFF2-40B4-BE49-F238E27FC236}">
              <a16:creationId xmlns:a16="http://schemas.microsoft.com/office/drawing/2014/main" id="{BE91FCDA-EBAD-489C-8602-3734067CA537}"/>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33" name="CustomShape 1">
          <a:extLst>
            <a:ext uri="{FF2B5EF4-FFF2-40B4-BE49-F238E27FC236}">
              <a16:creationId xmlns:a16="http://schemas.microsoft.com/office/drawing/2014/main" id="{9C37B848-668B-45BF-922D-413525AFE88E}"/>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34" name="CustomShape 1">
          <a:extLst>
            <a:ext uri="{FF2B5EF4-FFF2-40B4-BE49-F238E27FC236}">
              <a16:creationId xmlns:a16="http://schemas.microsoft.com/office/drawing/2014/main" id="{C05BD1B8-A7E2-4A9A-955B-EDAA1D23A61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35" name="CustomShape 1">
          <a:extLst>
            <a:ext uri="{FF2B5EF4-FFF2-40B4-BE49-F238E27FC236}">
              <a16:creationId xmlns:a16="http://schemas.microsoft.com/office/drawing/2014/main" id="{E201194C-A7B9-40A9-BB61-A70EBEA43D32}"/>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36" name="CustomShape 1">
          <a:extLst>
            <a:ext uri="{FF2B5EF4-FFF2-40B4-BE49-F238E27FC236}">
              <a16:creationId xmlns:a16="http://schemas.microsoft.com/office/drawing/2014/main" id="{D7CA262D-A30F-4CBD-996E-475462E9E70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37" name="CustomShape 1">
          <a:extLst>
            <a:ext uri="{FF2B5EF4-FFF2-40B4-BE49-F238E27FC236}">
              <a16:creationId xmlns:a16="http://schemas.microsoft.com/office/drawing/2014/main" id="{D04BAB8A-51BD-4E33-ABC1-C6BF31FCE81F}"/>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38" name="CustomShape 1">
          <a:extLst>
            <a:ext uri="{FF2B5EF4-FFF2-40B4-BE49-F238E27FC236}">
              <a16:creationId xmlns:a16="http://schemas.microsoft.com/office/drawing/2014/main" id="{336FF1A6-091A-4077-86C9-FA5E0BABAD95}"/>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39" name="CustomShape 1">
          <a:extLst>
            <a:ext uri="{FF2B5EF4-FFF2-40B4-BE49-F238E27FC236}">
              <a16:creationId xmlns:a16="http://schemas.microsoft.com/office/drawing/2014/main" id="{9F3C3712-E1CE-4FA9-8366-2AEA78757A6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40" name="CustomShape 1">
          <a:extLst>
            <a:ext uri="{FF2B5EF4-FFF2-40B4-BE49-F238E27FC236}">
              <a16:creationId xmlns:a16="http://schemas.microsoft.com/office/drawing/2014/main" id="{61EE9408-138E-4B60-AA04-1384F03C6B53}"/>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41" name="CustomShape 1">
          <a:extLst>
            <a:ext uri="{FF2B5EF4-FFF2-40B4-BE49-F238E27FC236}">
              <a16:creationId xmlns:a16="http://schemas.microsoft.com/office/drawing/2014/main" id="{04E37FB6-173C-4606-BFEA-02030519644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42" name="CustomShape 1">
          <a:extLst>
            <a:ext uri="{FF2B5EF4-FFF2-40B4-BE49-F238E27FC236}">
              <a16:creationId xmlns:a16="http://schemas.microsoft.com/office/drawing/2014/main" id="{E1BB7C47-8146-499D-9637-6BEAF35826BF}"/>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43" name="CustomShape 1">
          <a:extLst>
            <a:ext uri="{FF2B5EF4-FFF2-40B4-BE49-F238E27FC236}">
              <a16:creationId xmlns:a16="http://schemas.microsoft.com/office/drawing/2014/main" id="{39F017BF-3F15-4555-BF4F-15EA0E9AAF62}"/>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44" name="CustomShape 1">
          <a:extLst>
            <a:ext uri="{FF2B5EF4-FFF2-40B4-BE49-F238E27FC236}">
              <a16:creationId xmlns:a16="http://schemas.microsoft.com/office/drawing/2014/main" id="{DDF86096-AE15-42A8-B451-AB1D271DA834}"/>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45" name="CustomShape 1">
          <a:extLst>
            <a:ext uri="{FF2B5EF4-FFF2-40B4-BE49-F238E27FC236}">
              <a16:creationId xmlns:a16="http://schemas.microsoft.com/office/drawing/2014/main" id="{C058F6FE-6372-4FEA-A26A-B7B46DEA70D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46" name="CustomShape 1">
          <a:extLst>
            <a:ext uri="{FF2B5EF4-FFF2-40B4-BE49-F238E27FC236}">
              <a16:creationId xmlns:a16="http://schemas.microsoft.com/office/drawing/2014/main" id="{0204BFAC-2B0C-42BB-BB2E-CE0463867858}"/>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47" name="CustomShape 1">
          <a:extLst>
            <a:ext uri="{FF2B5EF4-FFF2-40B4-BE49-F238E27FC236}">
              <a16:creationId xmlns:a16="http://schemas.microsoft.com/office/drawing/2014/main" id="{3610D531-99A6-4E38-98DA-FB975F5A089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48" name="CustomShape 1">
          <a:extLst>
            <a:ext uri="{FF2B5EF4-FFF2-40B4-BE49-F238E27FC236}">
              <a16:creationId xmlns:a16="http://schemas.microsoft.com/office/drawing/2014/main" id="{03140559-DE0F-4FB8-A387-7BE46A393864}"/>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49" name="CustomShape 1">
          <a:extLst>
            <a:ext uri="{FF2B5EF4-FFF2-40B4-BE49-F238E27FC236}">
              <a16:creationId xmlns:a16="http://schemas.microsoft.com/office/drawing/2014/main" id="{6D0B7F9F-4BC4-4FC4-91E8-CF9B338B95A8}"/>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50" name="CustomShape 1">
          <a:extLst>
            <a:ext uri="{FF2B5EF4-FFF2-40B4-BE49-F238E27FC236}">
              <a16:creationId xmlns:a16="http://schemas.microsoft.com/office/drawing/2014/main" id="{2648C2EC-4A3D-40D6-A9A6-6D143B5C6111}"/>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4</xdr:col>
      <xdr:colOff>9360</xdr:colOff>
      <xdr:row>37</xdr:row>
      <xdr:rowOff>0</xdr:rowOff>
    </xdr:from>
    <xdr:to>
      <xdr:col>4</xdr:col>
      <xdr:colOff>84960</xdr:colOff>
      <xdr:row>38</xdr:row>
      <xdr:rowOff>46800</xdr:rowOff>
    </xdr:to>
    <xdr:sp macro="" textlink="">
      <xdr:nvSpPr>
        <xdr:cNvPr id="51" name="CustomShape 1">
          <a:extLst>
            <a:ext uri="{FF2B5EF4-FFF2-40B4-BE49-F238E27FC236}">
              <a16:creationId xmlns:a16="http://schemas.microsoft.com/office/drawing/2014/main" id="{B58A52CB-0A09-4923-82AF-45AEBE899157}"/>
            </a:ext>
          </a:extLst>
        </xdr:cNvPr>
        <xdr:cNvSpPr/>
      </xdr:nvSpPr>
      <xdr:spPr>
        <a:xfrm>
          <a:off x="4456174" y="7538357"/>
          <a:ext cx="75600"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52" name="CustomShape 1">
          <a:extLst>
            <a:ext uri="{FF2B5EF4-FFF2-40B4-BE49-F238E27FC236}">
              <a16:creationId xmlns:a16="http://schemas.microsoft.com/office/drawing/2014/main" id="{0E97497F-09FD-4EB3-87F7-605C3DFB7502}"/>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53" name="CustomShape 1">
          <a:extLst>
            <a:ext uri="{FF2B5EF4-FFF2-40B4-BE49-F238E27FC236}">
              <a16:creationId xmlns:a16="http://schemas.microsoft.com/office/drawing/2014/main" id="{9C798BC7-BD91-4C47-9171-4C6052BF8F0B}"/>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54" name="CustomShape 1">
          <a:extLst>
            <a:ext uri="{FF2B5EF4-FFF2-40B4-BE49-F238E27FC236}">
              <a16:creationId xmlns:a16="http://schemas.microsoft.com/office/drawing/2014/main" id="{BC982665-94FF-4B63-80C0-967AF5A22B2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55" name="CustomShape 1">
          <a:extLst>
            <a:ext uri="{FF2B5EF4-FFF2-40B4-BE49-F238E27FC236}">
              <a16:creationId xmlns:a16="http://schemas.microsoft.com/office/drawing/2014/main" id="{D2860DE6-1382-41D8-86AD-BACC377042DF}"/>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56" name="CustomShape 1">
          <a:extLst>
            <a:ext uri="{FF2B5EF4-FFF2-40B4-BE49-F238E27FC236}">
              <a16:creationId xmlns:a16="http://schemas.microsoft.com/office/drawing/2014/main" id="{2D53FC68-917B-4284-991B-F04E486ECF47}"/>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57" name="CustomShape 1">
          <a:extLst>
            <a:ext uri="{FF2B5EF4-FFF2-40B4-BE49-F238E27FC236}">
              <a16:creationId xmlns:a16="http://schemas.microsoft.com/office/drawing/2014/main" id="{5D6412F4-E0BD-46F8-8ABA-846091444C50}"/>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58" name="CustomShape 1">
          <a:extLst>
            <a:ext uri="{FF2B5EF4-FFF2-40B4-BE49-F238E27FC236}">
              <a16:creationId xmlns:a16="http://schemas.microsoft.com/office/drawing/2014/main" id="{3931E8DC-A616-4BF6-95A7-706A2E34D6D0}"/>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59" name="CustomShape 1">
          <a:extLst>
            <a:ext uri="{FF2B5EF4-FFF2-40B4-BE49-F238E27FC236}">
              <a16:creationId xmlns:a16="http://schemas.microsoft.com/office/drawing/2014/main" id="{1AE75B03-EC56-4420-822F-A8820713BD9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60" name="CustomShape 1">
          <a:extLst>
            <a:ext uri="{FF2B5EF4-FFF2-40B4-BE49-F238E27FC236}">
              <a16:creationId xmlns:a16="http://schemas.microsoft.com/office/drawing/2014/main" id="{1CF28EF6-87FB-4068-9DEE-A8C5C11886E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61" name="CustomShape 1">
          <a:extLst>
            <a:ext uri="{FF2B5EF4-FFF2-40B4-BE49-F238E27FC236}">
              <a16:creationId xmlns:a16="http://schemas.microsoft.com/office/drawing/2014/main" id="{1109EE36-E161-45CA-9A49-7BCB7D753701}"/>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62" name="CustomShape 1">
          <a:extLst>
            <a:ext uri="{FF2B5EF4-FFF2-40B4-BE49-F238E27FC236}">
              <a16:creationId xmlns:a16="http://schemas.microsoft.com/office/drawing/2014/main" id="{547B2891-5BDB-4AFF-9109-BA93BC28EE97}"/>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63" name="CustomShape 1">
          <a:extLst>
            <a:ext uri="{FF2B5EF4-FFF2-40B4-BE49-F238E27FC236}">
              <a16:creationId xmlns:a16="http://schemas.microsoft.com/office/drawing/2014/main" id="{37962756-2D82-4273-9510-C51791E930F3}"/>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64" name="CustomShape 1">
          <a:extLst>
            <a:ext uri="{FF2B5EF4-FFF2-40B4-BE49-F238E27FC236}">
              <a16:creationId xmlns:a16="http://schemas.microsoft.com/office/drawing/2014/main" id="{E420EE4C-B5A3-4B50-BAF0-D886A434BCD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65" name="CustomShape 1">
          <a:extLst>
            <a:ext uri="{FF2B5EF4-FFF2-40B4-BE49-F238E27FC236}">
              <a16:creationId xmlns:a16="http://schemas.microsoft.com/office/drawing/2014/main" id="{36E71825-A461-4E3E-9340-C914949554A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66" name="CustomShape 1">
          <a:extLst>
            <a:ext uri="{FF2B5EF4-FFF2-40B4-BE49-F238E27FC236}">
              <a16:creationId xmlns:a16="http://schemas.microsoft.com/office/drawing/2014/main" id="{97DCD672-26B0-4BE9-8256-EA788EC56DB1}"/>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67" name="CustomShape 1">
          <a:extLst>
            <a:ext uri="{FF2B5EF4-FFF2-40B4-BE49-F238E27FC236}">
              <a16:creationId xmlns:a16="http://schemas.microsoft.com/office/drawing/2014/main" id="{2558852B-B5BD-43FF-942F-666175F3863B}"/>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68" name="CustomShape 1">
          <a:extLst>
            <a:ext uri="{FF2B5EF4-FFF2-40B4-BE49-F238E27FC236}">
              <a16:creationId xmlns:a16="http://schemas.microsoft.com/office/drawing/2014/main" id="{CC71B99C-0072-4E29-B233-469E75434418}"/>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69" name="CustomShape 1">
          <a:extLst>
            <a:ext uri="{FF2B5EF4-FFF2-40B4-BE49-F238E27FC236}">
              <a16:creationId xmlns:a16="http://schemas.microsoft.com/office/drawing/2014/main" id="{54F357E5-C700-45C7-BE6D-EA366D074C7B}"/>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70" name="CustomShape 1">
          <a:extLst>
            <a:ext uri="{FF2B5EF4-FFF2-40B4-BE49-F238E27FC236}">
              <a16:creationId xmlns:a16="http://schemas.microsoft.com/office/drawing/2014/main" id="{1836E5BC-D656-458D-83F4-CC359F8DA0F4}"/>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71" name="CustomShape 1">
          <a:extLst>
            <a:ext uri="{FF2B5EF4-FFF2-40B4-BE49-F238E27FC236}">
              <a16:creationId xmlns:a16="http://schemas.microsoft.com/office/drawing/2014/main" id="{4BCF2A11-C02A-4353-8BE4-4754B85A0F4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72" name="CustomShape 1">
          <a:extLst>
            <a:ext uri="{FF2B5EF4-FFF2-40B4-BE49-F238E27FC236}">
              <a16:creationId xmlns:a16="http://schemas.microsoft.com/office/drawing/2014/main" id="{997C557C-A578-4198-9E7F-C450B39DC5A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73" name="CustomShape 1">
          <a:extLst>
            <a:ext uri="{FF2B5EF4-FFF2-40B4-BE49-F238E27FC236}">
              <a16:creationId xmlns:a16="http://schemas.microsoft.com/office/drawing/2014/main" id="{4F719C23-FC4E-4AA0-91AD-DAFA1031B4F0}"/>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74" name="CustomShape 1">
          <a:extLst>
            <a:ext uri="{FF2B5EF4-FFF2-40B4-BE49-F238E27FC236}">
              <a16:creationId xmlns:a16="http://schemas.microsoft.com/office/drawing/2014/main" id="{944B3560-BCFF-493F-A9F5-9E294FCD1DB4}"/>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75" name="CustomShape 1">
          <a:extLst>
            <a:ext uri="{FF2B5EF4-FFF2-40B4-BE49-F238E27FC236}">
              <a16:creationId xmlns:a16="http://schemas.microsoft.com/office/drawing/2014/main" id="{9DCAB391-751C-447C-A23A-0D3B9E49C6C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76" name="CustomShape 1">
          <a:extLst>
            <a:ext uri="{FF2B5EF4-FFF2-40B4-BE49-F238E27FC236}">
              <a16:creationId xmlns:a16="http://schemas.microsoft.com/office/drawing/2014/main" id="{C9ADCFD5-2183-4953-B7A5-366D21F75103}"/>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77" name="CustomShape 1">
          <a:extLst>
            <a:ext uri="{FF2B5EF4-FFF2-40B4-BE49-F238E27FC236}">
              <a16:creationId xmlns:a16="http://schemas.microsoft.com/office/drawing/2014/main" id="{11DD057F-7AEE-4B59-8411-47419E80DA9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78" name="CustomShape 1">
          <a:extLst>
            <a:ext uri="{FF2B5EF4-FFF2-40B4-BE49-F238E27FC236}">
              <a16:creationId xmlns:a16="http://schemas.microsoft.com/office/drawing/2014/main" id="{8BD57DE5-472E-4F34-8144-43745853A0EB}"/>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79" name="CustomShape 1">
          <a:extLst>
            <a:ext uri="{FF2B5EF4-FFF2-40B4-BE49-F238E27FC236}">
              <a16:creationId xmlns:a16="http://schemas.microsoft.com/office/drawing/2014/main" id="{03A64DB6-6F6C-4F46-8D8C-D48C23429722}"/>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80" name="CustomShape 1">
          <a:extLst>
            <a:ext uri="{FF2B5EF4-FFF2-40B4-BE49-F238E27FC236}">
              <a16:creationId xmlns:a16="http://schemas.microsoft.com/office/drawing/2014/main" id="{607CACD3-9706-432B-8DA8-86767CD5AEA0}"/>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81" name="CustomShape 1">
          <a:extLst>
            <a:ext uri="{FF2B5EF4-FFF2-40B4-BE49-F238E27FC236}">
              <a16:creationId xmlns:a16="http://schemas.microsoft.com/office/drawing/2014/main" id="{9B590293-13C7-4EDE-B7C1-131A57582B82}"/>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82" name="CustomShape 1">
          <a:extLst>
            <a:ext uri="{FF2B5EF4-FFF2-40B4-BE49-F238E27FC236}">
              <a16:creationId xmlns:a16="http://schemas.microsoft.com/office/drawing/2014/main" id="{1E2E965A-6D87-449E-8BCC-32FE035F33F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83" name="CustomShape 1">
          <a:extLst>
            <a:ext uri="{FF2B5EF4-FFF2-40B4-BE49-F238E27FC236}">
              <a16:creationId xmlns:a16="http://schemas.microsoft.com/office/drawing/2014/main" id="{20825DB1-6A3F-45F9-B134-6A98B953041F}"/>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84" name="CustomShape 1">
          <a:extLst>
            <a:ext uri="{FF2B5EF4-FFF2-40B4-BE49-F238E27FC236}">
              <a16:creationId xmlns:a16="http://schemas.microsoft.com/office/drawing/2014/main" id="{5E518231-8976-435E-AB06-B69AE3B3568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85" name="CustomShape 1">
          <a:extLst>
            <a:ext uri="{FF2B5EF4-FFF2-40B4-BE49-F238E27FC236}">
              <a16:creationId xmlns:a16="http://schemas.microsoft.com/office/drawing/2014/main" id="{D7F028B0-D202-401C-B56D-B801E8363FE2}"/>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86" name="CustomShape 1">
          <a:extLst>
            <a:ext uri="{FF2B5EF4-FFF2-40B4-BE49-F238E27FC236}">
              <a16:creationId xmlns:a16="http://schemas.microsoft.com/office/drawing/2014/main" id="{5782D617-3BE8-4B14-8EA2-87F8834068EB}"/>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87" name="CustomShape 1">
          <a:extLst>
            <a:ext uri="{FF2B5EF4-FFF2-40B4-BE49-F238E27FC236}">
              <a16:creationId xmlns:a16="http://schemas.microsoft.com/office/drawing/2014/main" id="{40D04150-AB39-4CE9-8B45-948356586CE2}"/>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88" name="CustomShape 1">
          <a:extLst>
            <a:ext uri="{FF2B5EF4-FFF2-40B4-BE49-F238E27FC236}">
              <a16:creationId xmlns:a16="http://schemas.microsoft.com/office/drawing/2014/main" id="{A82B9393-EF98-4E09-B789-2C001BFB305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89" name="CustomShape 1">
          <a:extLst>
            <a:ext uri="{FF2B5EF4-FFF2-40B4-BE49-F238E27FC236}">
              <a16:creationId xmlns:a16="http://schemas.microsoft.com/office/drawing/2014/main" id="{D66946EB-18AF-4A74-8A1B-11701AAEA908}"/>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90" name="CustomShape 1">
          <a:extLst>
            <a:ext uri="{FF2B5EF4-FFF2-40B4-BE49-F238E27FC236}">
              <a16:creationId xmlns:a16="http://schemas.microsoft.com/office/drawing/2014/main" id="{EFB74A27-C312-40F3-9FF9-DF607071F7BF}"/>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91" name="CustomShape 1">
          <a:extLst>
            <a:ext uri="{FF2B5EF4-FFF2-40B4-BE49-F238E27FC236}">
              <a16:creationId xmlns:a16="http://schemas.microsoft.com/office/drawing/2014/main" id="{14B7B1AC-5DF7-46DB-8E63-13B324AC09DE}"/>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92" name="CustomShape 1">
          <a:extLst>
            <a:ext uri="{FF2B5EF4-FFF2-40B4-BE49-F238E27FC236}">
              <a16:creationId xmlns:a16="http://schemas.microsoft.com/office/drawing/2014/main" id="{4156FF57-E9C7-41D4-A684-4D54C7C02B6B}"/>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93" name="CustomShape 1">
          <a:extLst>
            <a:ext uri="{FF2B5EF4-FFF2-40B4-BE49-F238E27FC236}">
              <a16:creationId xmlns:a16="http://schemas.microsoft.com/office/drawing/2014/main" id="{E61FC9DF-C372-40F3-BAEE-3E57DCDFE8A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94" name="CustomShape 1">
          <a:extLst>
            <a:ext uri="{FF2B5EF4-FFF2-40B4-BE49-F238E27FC236}">
              <a16:creationId xmlns:a16="http://schemas.microsoft.com/office/drawing/2014/main" id="{1473499C-5A6C-465F-9B95-17FE9F324E61}"/>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95" name="CustomShape 1">
          <a:extLst>
            <a:ext uri="{FF2B5EF4-FFF2-40B4-BE49-F238E27FC236}">
              <a16:creationId xmlns:a16="http://schemas.microsoft.com/office/drawing/2014/main" id="{92F6B89F-C285-46B0-B115-34D0A9592200}"/>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96" name="CustomShape 1">
          <a:extLst>
            <a:ext uri="{FF2B5EF4-FFF2-40B4-BE49-F238E27FC236}">
              <a16:creationId xmlns:a16="http://schemas.microsoft.com/office/drawing/2014/main" id="{E7BA816C-2E67-4F4B-A222-11EF52FF281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97" name="CustomShape 1">
          <a:extLst>
            <a:ext uri="{FF2B5EF4-FFF2-40B4-BE49-F238E27FC236}">
              <a16:creationId xmlns:a16="http://schemas.microsoft.com/office/drawing/2014/main" id="{2EDDDA66-2EC3-491E-941F-C4EBB65B60B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98" name="CustomShape 1">
          <a:extLst>
            <a:ext uri="{FF2B5EF4-FFF2-40B4-BE49-F238E27FC236}">
              <a16:creationId xmlns:a16="http://schemas.microsoft.com/office/drawing/2014/main" id="{A4B583A1-B229-4957-A493-29C9D26F28B2}"/>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99" name="CustomShape 1">
          <a:extLst>
            <a:ext uri="{FF2B5EF4-FFF2-40B4-BE49-F238E27FC236}">
              <a16:creationId xmlns:a16="http://schemas.microsoft.com/office/drawing/2014/main" id="{3F1788FA-69C9-40A7-9AD1-B2B7077BD291}"/>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00" name="CustomShape 1">
          <a:extLst>
            <a:ext uri="{FF2B5EF4-FFF2-40B4-BE49-F238E27FC236}">
              <a16:creationId xmlns:a16="http://schemas.microsoft.com/office/drawing/2014/main" id="{F88AA384-67EB-40E0-98B9-73343B2603C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01" name="CustomShape 1">
          <a:extLst>
            <a:ext uri="{FF2B5EF4-FFF2-40B4-BE49-F238E27FC236}">
              <a16:creationId xmlns:a16="http://schemas.microsoft.com/office/drawing/2014/main" id="{7FF99CEC-6675-4DAD-8320-503905BE3458}"/>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02" name="CustomShape 1">
          <a:extLst>
            <a:ext uri="{FF2B5EF4-FFF2-40B4-BE49-F238E27FC236}">
              <a16:creationId xmlns:a16="http://schemas.microsoft.com/office/drawing/2014/main" id="{077CC028-3C9F-45EC-BDAB-C4E7B9A1F07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03" name="CustomShape 1">
          <a:extLst>
            <a:ext uri="{FF2B5EF4-FFF2-40B4-BE49-F238E27FC236}">
              <a16:creationId xmlns:a16="http://schemas.microsoft.com/office/drawing/2014/main" id="{FBC85620-5244-43B8-A7FF-064D7AC9F138}"/>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04" name="CustomShape 1">
          <a:extLst>
            <a:ext uri="{FF2B5EF4-FFF2-40B4-BE49-F238E27FC236}">
              <a16:creationId xmlns:a16="http://schemas.microsoft.com/office/drawing/2014/main" id="{5B2C5D7E-7399-42F2-9168-1575320EF68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05" name="CustomShape 1">
          <a:extLst>
            <a:ext uri="{FF2B5EF4-FFF2-40B4-BE49-F238E27FC236}">
              <a16:creationId xmlns:a16="http://schemas.microsoft.com/office/drawing/2014/main" id="{0C12CF3A-C85D-4660-A448-792A52A2635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06" name="CustomShape 1">
          <a:extLst>
            <a:ext uri="{FF2B5EF4-FFF2-40B4-BE49-F238E27FC236}">
              <a16:creationId xmlns:a16="http://schemas.microsoft.com/office/drawing/2014/main" id="{17004CEE-5804-481B-BD42-71E89C4D5DC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07" name="CustomShape 1">
          <a:extLst>
            <a:ext uri="{FF2B5EF4-FFF2-40B4-BE49-F238E27FC236}">
              <a16:creationId xmlns:a16="http://schemas.microsoft.com/office/drawing/2014/main" id="{3675FB7F-C3C6-45E8-B9EC-E8DDDC10934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08" name="CustomShape 1">
          <a:extLst>
            <a:ext uri="{FF2B5EF4-FFF2-40B4-BE49-F238E27FC236}">
              <a16:creationId xmlns:a16="http://schemas.microsoft.com/office/drawing/2014/main" id="{B06FF1B6-8F2F-4DBD-BDD4-69973E7937D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09" name="CustomShape 1">
          <a:extLst>
            <a:ext uri="{FF2B5EF4-FFF2-40B4-BE49-F238E27FC236}">
              <a16:creationId xmlns:a16="http://schemas.microsoft.com/office/drawing/2014/main" id="{57D3C2EF-88CA-481B-88C0-9BA701B9A283}"/>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10" name="CustomShape 1">
          <a:extLst>
            <a:ext uri="{FF2B5EF4-FFF2-40B4-BE49-F238E27FC236}">
              <a16:creationId xmlns:a16="http://schemas.microsoft.com/office/drawing/2014/main" id="{53C2AA4F-2F0E-4646-B79F-9CFDC666CE8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11" name="CustomShape 1">
          <a:extLst>
            <a:ext uri="{FF2B5EF4-FFF2-40B4-BE49-F238E27FC236}">
              <a16:creationId xmlns:a16="http://schemas.microsoft.com/office/drawing/2014/main" id="{7DFDFA8D-3C1F-4C57-BFC2-B5725DB0A77E}"/>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12" name="CustomShape 1">
          <a:extLst>
            <a:ext uri="{FF2B5EF4-FFF2-40B4-BE49-F238E27FC236}">
              <a16:creationId xmlns:a16="http://schemas.microsoft.com/office/drawing/2014/main" id="{542AECB7-58E7-44E2-8E98-B5D9B385B89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13" name="CustomShape 1">
          <a:extLst>
            <a:ext uri="{FF2B5EF4-FFF2-40B4-BE49-F238E27FC236}">
              <a16:creationId xmlns:a16="http://schemas.microsoft.com/office/drawing/2014/main" id="{EAB596E6-AD7F-473F-BD4C-3988BD946C4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14" name="CustomShape 1">
          <a:extLst>
            <a:ext uri="{FF2B5EF4-FFF2-40B4-BE49-F238E27FC236}">
              <a16:creationId xmlns:a16="http://schemas.microsoft.com/office/drawing/2014/main" id="{EBD44F27-4A81-417B-BEF3-62CE3B5D996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15" name="CustomShape 1">
          <a:extLst>
            <a:ext uri="{FF2B5EF4-FFF2-40B4-BE49-F238E27FC236}">
              <a16:creationId xmlns:a16="http://schemas.microsoft.com/office/drawing/2014/main" id="{50F6D35A-E776-466D-AB73-8B19D91B796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16" name="CustomShape 1">
          <a:extLst>
            <a:ext uri="{FF2B5EF4-FFF2-40B4-BE49-F238E27FC236}">
              <a16:creationId xmlns:a16="http://schemas.microsoft.com/office/drawing/2014/main" id="{05FF61E6-90CA-4014-85BE-832B2AF963E5}"/>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17" name="CustomShape 1">
          <a:extLst>
            <a:ext uri="{FF2B5EF4-FFF2-40B4-BE49-F238E27FC236}">
              <a16:creationId xmlns:a16="http://schemas.microsoft.com/office/drawing/2014/main" id="{E989660A-6013-4C7E-8D91-8A7D2473DEAB}"/>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18" name="CustomShape 1">
          <a:extLst>
            <a:ext uri="{FF2B5EF4-FFF2-40B4-BE49-F238E27FC236}">
              <a16:creationId xmlns:a16="http://schemas.microsoft.com/office/drawing/2014/main" id="{51E64054-6CE5-4FE8-9094-40A1DF4FFA94}"/>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19" name="CustomShape 1">
          <a:extLst>
            <a:ext uri="{FF2B5EF4-FFF2-40B4-BE49-F238E27FC236}">
              <a16:creationId xmlns:a16="http://schemas.microsoft.com/office/drawing/2014/main" id="{EA385172-E221-4E9A-B4AC-BB995B21689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20" name="CustomShape 1">
          <a:extLst>
            <a:ext uri="{FF2B5EF4-FFF2-40B4-BE49-F238E27FC236}">
              <a16:creationId xmlns:a16="http://schemas.microsoft.com/office/drawing/2014/main" id="{061A54AA-8B46-47F8-90C3-0C04E1BDC85B}"/>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21" name="CustomShape 1">
          <a:extLst>
            <a:ext uri="{FF2B5EF4-FFF2-40B4-BE49-F238E27FC236}">
              <a16:creationId xmlns:a16="http://schemas.microsoft.com/office/drawing/2014/main" id="{E0A0B13E-19D8-4483-843F-C2B248A76A6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22" name="CustomShape 1">
          <a:extLst>
            <a:ext uri="{FF2B5EF4-FFF2-40B4-BE49-F238E27FC236}">
              <a16:creationId xmlns:a16="http://schemas.microsoft.com/office/drawing/2014/main" id="{87C51092-4249-4859-AE68-CE1012C06633}"/>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23" name="CustomShape 1">
          <a:extLst>
            <a:ext uri="{FF2B5EF4-FFF2-40B4-BE49-F238E27FC236}">
              <a16:creationId xmlns:a16="http://schemas.microsoft.com/office/drawing/2014/main" id="{814D4704-5510-40A9-B233-EF855D20147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24" name="CustomShape 1">
          <a:extLst>
            <a:ext uri="{FF2B5EF4-FFF2-40B4-BE49-F238E27FC236}">
              <a16:creationId xmlns:a16="http://schemas.microsoft.com/office/drawing/2014/main" id="{7F7C00B2-B6C7-4A33-ABDB-B998D45940EF}"/>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25" name="CustomShape 1">
          <a:extLst>
            <a:ext uri="{FF2B5EF4-FFF2-40B4-BE49-F238E27FC236}">
              <a16:creationId xmlns:a16="http://schemas.microsoft.com/office/drawing/2014/main" id="{2AAA8CF5-753F-46DD-82E4-5D176D8F620F}"/>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26" name="CustomShape 1">
          <a:extLst>
            <a:ext uri="{FF2B5EF4-FFF2-40B4-BE49-F238E27FC236}">
              <a16:creationId xmlns:a16="http://schemas.microsoft.com/office/drawing/2014/main" id="{71DFA932-0C24-41BF-BBBA-9628E9C7C5F4}"/>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27" name="CustomShape 1">
          <a:extLst>
            <a:ext uri="{FF2B5EF4-FFF2-40B4-BE49-F238E27FC236}">
              <a16:creationId xmlns:a16="http://schemas.microsoft.com/office/drawing/2014/main" id="{FBEDB8E7-C19A-4C27-A4D7-E4D7A7BB183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28" name="CustomShape 1">
          <a:extLst>
            <a:ext uri="{FF2B5EF4-FFF2-40B4-BE49-F238E27FC236}">
              <a16:creationId xmlns:a16="http://schemas.microsoft.com/office/drawing/2014/main" id="{3F58A5F6-F0C8-457C-921B-BFD32FFDD595}"/>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29" name="CustomShape 1">
          <a:extLst>
            <a:ext uri="{FF2B5EF4-FFF2-40B4-BE49-F238E27FC236}">
              <a16:creationId xmlns:a16="http://schemas.microsoft.com/office/drawing/2014/main" id="{D182199A-3166-4BD3-8EED-6D68EB4DA9F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4</xdr:col>
      <xdr:colOff>9360</xdr:colOff>
      <xdr:row>37</xdr:row>
      <xdr:rowOff>0</xdr:rowOff>
    </xdr:from>
    <xdr:to>
      <xdr:col>4</xdr:col>
      <xdr:colOff>84960</xdr:colOff>
      <xdr:row>38</xdr:row>
      <xdr:rowOff>46800</xdr:rowOff>
    </xdr:to>
    <xdr:sp macro="" textlink="">
      <xdr:nvSpPr>
        <xdr:cNvPr id="130" name="CustomShape 1">
          <a:extLst>
            <a:ext uri="{FF2B5EF4-FFF2-40B4-BE49-F238E27FC236}">
              <a16:creationId xmlns:a16="http://schemas.microsoft.com/office/drawing/2014/main" id="{5E8A656D-3FD1-418C-B227-A85F77080F49}"/>
            </a:ext>
          </a:extLst>
        </xdr:cNvPr>
        <xdr:cNvSpPr/>
      </xdr:nvSpPr>
      <xdr:spPr>
        <a:xfrm>
          <a:off x="4456174" y="7538357"/>
          <a:ext cx="75600"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31" name="CustomShape 1">
          <a:extLst>
            <a:ext uri="{FF2B5EF4-FFF2-40B4-BE49-F238E27FC236}">
              <a16:creationId xmlns:a16="http://schemas.microsoft.com/office/drawing/2014/main" id="{5A5E77C9-1FAB-426D-83DD-E645F1C9F3FE}"/>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32" name="CustomShape 1">
          <a:extLst>
            <a:ext uri="{FF2B5EF4-FFF2-40B4-BE49-F238E27FC236}">
              <a16:creationId xmlns:a16="http://schemas.microsoft.com/office/drawing/2014/main" id="{3F3A47A9-3DA1-4F0C-8608-272E4052E37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33" name="CustomShape 1">
          <a:extLst>
            <a:ext uri="{FF2B5EF4-FFF2-40B4-BE49-F238E27FC236}">
              <a16:creationId xmlns:a16="http://schemas.microsoft.com/office/drawing/2014/main" id="{6A86D998-72E2-4E86-9726-568D79075EE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34" name="CustomShape 1">
          <a:extLst>
            <a:ext uri="{FF2B5EF4-FFF2-40B4-BE49-F238E27FC236}">
              <a16:creationId xmlns:a16="http://schemas.microsoft.com/office/drawing/2014/main" id="{1C5E6A8C-2DC4-4EAF-BEB8-61121F8713B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35" name="CustomShape 1">
          <a:extLst>
            <a:ext uri="{FF2B5EF4-FFF2-40B4-BE49-F238E27FC236}">
              <a16:creationId xmlns:a16="http://schemas.microsoft.com/office/drawing/2014/main" id="{4AD9643A-33C3-4EBE-A5C1-6326DF75489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36" name="CustomShape 1">
          <a:extLst>
            <a:ext uri="{FF2B5EF4-FFF2-40B4-BE49-F238E27FC236}">
              <a16:creationId xmlns:a16="http://schemas.microsoft.com/office/drawing/2014/main" id="{692E366E-DC38-4EB2-A71D-8956F10D513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37" name="CustomShape 1">
          <a:extLst>
            <a:ext uri="{FF2B5EF4-FFF2-40B4-BE49-F238E27FC236}">
              <a16:creationId xmlns:a16="http://schemas.microsoft.com/office/drawing/2014/main" id="{C56FCC92-D5DF-49A8-B2B3-E669387585A8}"/>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38" name="CustomShape 1">
          <a:extLst>
            <a:ext uri="{FF2B5EF4-FFF2-40B4-BE49-F238E27FC236}">
              <a16:creationId xmlns:a16="http://schemas.microsoft.com/office/drawing/2014/main" id="{F740765F-CECC-4D20-8D96-5F4DD8794077}"/>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39" name="CustomShape 1">
          <a:extLst>
            <a:ext uri="{FF2B5EF4-FFF2-40B4-BE49-F238E27FC236}">
              <a16:creationId xmlns:a16="http://schemas.microsoft.com/office/drawing/2014/main" id="{02F28422-F679-487C-86EC-60A59FAE2703}"/>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40" name="CustomShape 1">
          <a:extLst>
            <a:ext uri="{FF2B5EF4-FFF2-40B4-BE49-F238E27FC236}">
              <a16:creationId xmlns:a16="http://schemas.microsoft.com/office/drawing/2014/main" id="{4815F7AC-1FDB-41E5-B882-57FA795777A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41" name="CustomShape 1">
          <a:extLst>
            <a:ext uri="{FF2B5EF4-FFF2-40B4-BE49-F238E27FC236}">
              <a16:creationId xmlns:a16="http://schemas.microsoft.com/office/drawing/2014/main" id="{88049D7F-E9ED-4BD2-88DD-607118464E35}"/>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42" name="CustomShape 1">
          <a:extLst>
            <a:ext uri="{FF2B5EF4-FFF2-40B4-BE49-F238E27FC236}">
              <a16:creationId xmlns:a16="http://schemas.microsoft.com/office/drawing/2014/main" id="{6AF76809-93F6-454A-A718-8C5979E3830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43" name="CustomShape 1">
          <a:extLst>
            <a:ext uri="{FF2B5EF4-FFF2-40B4-BE49-F238E27FC236}">
              <a16:creationId xmlns:a16="http://schemas.microsoft.com/office/drawing/2014/main" id="{04A9034A-3F78-47ED-92A5-6620D6DD7A0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44" name="CustomShape 1">
          <a:extLst>
            <a:ext uri="{FF2B5EF4-FFF2-40B4-BE49-F238E27FC236}">
              <a16:creationId xmlns:a16="http://schemas.microsoft.com/office/drawing/2014/main" id="{951661D2-2128-421A-88C3-8A796AE591C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45" name="CustomShape 1">
          <a:extLst>
            <a:ext uri="{FF2B5EF4-FFF2-40B4-BE49-F238E27FC236}">
              <a16:creationId xmlns:a16="http://schemas.microsoft.com/office/drawing/2014/main" id="{83F1FD6E-C30D-497E-AEF2-BC167B4C55A8}"/>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46" name="CustomShape 1">
          <a:extLst>
            <a:ext uri="{FF2B5EF4-FFF2-40B4-BE49-F238E27FC236}">
              <a16:creationId xmlns:a16="http://schemas.microsoft.com/office/drawing/2014/main" id="{1C4FBA51-0667-481C-A1BE-CE565D233C51}"/>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47" name="CustomShape 1">
          <a:extLst>
            <a:ext uri="{FF2B5EF4-FFF2-40B4-BE49-F238E27FC236}">
              <a16:creationId xmlns:a16="http://schemas.microsoft.com/office/drawing/2014/main" id="{D104A101-089F-482C-A356-BEBBBE6B6083}"/>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48" name="CustomShape 1">
          <a:extLst>
            <a:ext uri="{FF2B5EF4-FFF2-40B4-BE49-F238E27FC236}">
              <a16:creationId xmlns:a16="http://schemas.microsoft.com/office/drawing/2014/main" id="{E77086EA-3CD2-48A0-AE77-8124AD8C42CF}"/>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49" name="CustomShape 1">
          <a:extLst>
            <a:ext uri="{FF2B5EF4-FFF2-40B4-BE49-F238E27FC236}">
              <a16:creationId xmlns:a16="http://schemas.microsoft.com/office/drawing/2014/main" id="{856089F6-191E-41FE-B6DA-4A521362B5C0}"/>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50" name="CustomShape 1">
          <a:extLst>
            <a:ext uri="{FF2B5EF4-FFF2-40B4-BE49-F238E27FC236}">
              <a16:creationId xmlns:a16="http://schemas.microsoft.com/office/drawing/2014/main" id="{A922527C-3D71-4785-81D6-B6DBBB60407D}"/>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51" name="CustomShape 1">
          <a:extLst>
            <a:ext uri="{FF2B5EF4-FFF2-40B4-BE49-F238E27FC236}">
              <a16:creationId xmlns:a16="http://schemas.microsoft.com/office/drawing/2014/main" id="{CCCDCB42-FFA1-4B00-B17A-BE6BCA64B414}"/>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52" name="CustomShape 1">
          <a:extLst>
            <a:ext uri="{FF2B5EF4-FFF2-40B4-BE49-F238E27FC236}">
              <a16:creationId xmlns:a16="http://schemas.microsoft.com/office/drawing/2014/main" id="{D1114E82-F092-40B0-A533-4250494DCAA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53" name="CustomShape 1">
          <a:extLst>
            <a:ext uri="{FF2B5EF4-FFF2-40B4-BE49-F238E27FC236}">
              <a16:creationId xmlns:a16="http://schemas.microsoft.com/office/drawing/2014/main" id="{0AB4F6DF-E6B1-4F85-9AE1-2237D5157A1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54" name="CustomShape 1">
          <a:extLst>
            <a:ext uri="{FF2B5EF4-FFF2-40B4-BE49-F238E27FC236}">
              <a16:creationId xmlns:a16="http://schemas.microsoft.com/office/drawing/2014/main" id="{FC70B84B-7DD1-492A-A880-9DD7B850FD56}"/>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55" name="CustomShape 1">
          <a:extLst>
            <a:ext uri="{FF2B5EF4-FFF2-40B4-BE49-F238E27FC236}">
              <a16:creationId xmlns:a16="http://schemas.microsoft.com/office/drawing/2014/main" id="{2D10729F-6EA4-44BC-B469-7C05251C58C7}"/>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56" name="CustomShape 1">
          <a:extLst>
            <a:ext uri="{FF2B5EF4-FFF2-40B4-BE49-F238E27FC236}">
              <a16:creationId xmlns:a16="http://schemas.microsoft.com/office/drawing/2014/main" id="{4EC09630-01D4-4564-B6BE-5C0A2FDF944A}"/>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57" name="CustomShape 1">
          <a:extLst>
            <a:ext uri="{FF2B5EF4-FFF2-40B4-BE49-F238E27FC236}">
              <a16:creationId xmlns:a16="http://schemas.microsoft.com/office/drawing/2014/main" id="{D3F67BFB-1DAA-44C0-8331-C23535E6E7B1}"/>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58" name="CustomShape 1">
          <a:extLst>
            <a:ext uri="{FF2B5EF4-FFF2-40B4-BE49-F238E27FC236}">
              <a16:creationId xmlns:a16="http://schemas.microsoft.com/office/drawing/2014/main" id="{A741F456-CBD2-4BF0-B6F7-42BB927804FE}"/>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59" name="CustomShape 1">
          <a:extLst>
            <a:ext uri="{FF2B5EF4-FFF2-40B4-BE49-F238E27FC236}">
              <a16:creationId xmlns:a16="http://schemas.microsoft.com/office/drawing/2014/main" id="{14D90B42-EA08-41EF-A053-4AC4BBB1BE03}"/>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60" name="CustomShape 1">
          <a:extLst>
            <a:ext uri="{FF2B5EF4-FFF2-40B4-BE49-F238E27FC236}">
              <a16:creationId xmlns:a16="http://schemas.microsoft.com/office/drawing/2014/main" id="{4F25D04D-1F19-41CA-895C-FC67F3FFF87F}"/>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61" name="CustomShape 1">
          <a:extLst>
            <a:ext uri="{FF2B5EF4-FFF2-40B4-BE49-F238E27FC236}">
              <a16:creationId xmlns:a16="http://schemas.microsoft.com/office/drawing/2014/main" id="{79BD644B-77D2-40FC-8FD8-F7687524FAC1}"/>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62" name="CustomShape 1">
          <a:extLst>
            <a:ext uri="{FF2B5EF4-FFF2-40B4-BE49-F238E27FC236}">
              <a16:creationId xmlns:a16="http://schemas.microsoft.com/office/drawing/2014/main" id="{2819413F-9FB2-422D-9F5E-E5913F0558C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63" name="CustomShape 1">
          <a:extLst>
            <a:ext uri="{FF2B5EF4-FFF2-40B4-BE49-F238E27FC236}">
              <a16:creationId xmlns:a16="http://schemas.microsoft.com/office/drawing/2014/main" id="{D44A714C-DB59-4D20-BC36-A35E87FDFE99}"/>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64" name="CustomShape 1">
          <a:extLst>
            <a:ext uri="{FF2B5EF4-FFF2-40B4-BE49-F238E27FC236}">
              <a16:creationId xmlns:a16="http://schemas.microsoft.com/office/drawing/2014/main" id="{4C3E2E0B-DC2D-463D-A4ED-8D7D5E88A98B}"/>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65" name="CustomShape 1">
          <a:extLst>
            <a:ext uri="{FF2B5EF4-FFF2-40B4-BE49-F238E27FC236}">
              <a16:creationId xmlns:a16="http://schemas.microsoft.com/office/drawing/2014/main" id="{601608F8-6DAF-405D-9F02-1A5F018FFF24}"/>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66" name="CustomShape 1">
          <a:extLst>
            <a:ext uri="{FF2B5EF4-FFF2-40B4-BE49-F238E27FC236}">
              <a16:creationId xmlns:a16="http://schemas.microsoft.com/office/drawing/2014/main" id="{5B2C6924-309D-41F9-8CF6-93854A5A151C}"/>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37</xdr:row>
      <xdr:rowOff>0</xdr:rowOff>
    </xdr:from>
    <xdr:to>
      <xdr:col>4</xdr:col>
      <xdr:colOff>37440</xdr:colOff>
      <xdr:row>38</xdr:row>
      <xdr:rowOff>46800</xdr:rowOff>
    </xdr:to>
    <xdr:sp macro="" textlink="">
      <xdr:nvSpPr>
        <xdr:cNvPr id="167" name="CustomShape 1">
          <a:extLst>
            <a:ext uri="{FF2B5EF4-FFF2-40B4-BE49-F238E27FC236}">
              <a16:creationId xmlns:a16="http://schemas.microsoft.com/office/drawing/2014/main" id="{3F325FC6-2C87-476A-BAB3-B2E56D963680}"/>
            </a:ext>
          </a:extLst>
        </xdr:cNvPr>
        <xdr:cNvSpPr/>
      </xdr:nvSpPr>
      <xdr:spPr>
        <a:xfrm>
          <a:off x="4387063" y="7538357"/>
          <a:ext cx="9719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68" name="CustomShape 1">
          <a:extLst>
            <a:ext uri="{FF2B5EF4-FFF2-40B4-BE49-F238E27FC236}">
              <a16:creationId xmlns:a16="http://schemas.microsoft.com/office/drawing/2014/main" id="{B8C29D9B-79D7-45F1-8F2F-07596CED5331}"/>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69" name="CustomShape 1">
          <a:extLst>
            <a:ext uri="{FF2B5EF4-FFF2-40B4-BE49-F238E27FC236}">
              <a16:creationId xmlns:a16="http://schemas.microsoft.com/office/drawing/2014/main" id="{DF5F8BDB-C803-4D22-8573-84557CCBD836}"/>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70" name="CustomShape 1">
          <a:extLst>
            <a:ext uri="{FF2B5EF4-FFF2-40B4-BE49-F238E27FC236}">
              <a16:creationId xmlns:a16="http://schemas.microsoft.com/office/drawing/2014/main" id="{2A0ED26E-F471-4D81-80BB-7AC57682DA92}"/>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71" name="CustomShape 1">
          <a:extLst>
            <a:ext uri="{FF2B5EF4-FFF2-40B4-BE49-F238E27FC236}">
              <a16:creationId xmlns:a16="http://schemas.microsoft.com/office/drawing/2014/main" id="{CBC9AD0B-CE2D-4A00-9B11-0B670BE1D3AB}"/>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72" name="CustomShape 1">
          <a:extLst>
            <a:ext uri="{FF2B5EF4-FFF2-40B4-BE49-F238E27FC236}">
              <a16:creationId xmlns:a16="http://schemas.microsoft.com/office/drawing/2014/main" id="{3CFD9CC7-2D24-459F-879F-B01AE1CD3261}"/>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73" name="CustomShape 1">
          <a:extLst>
            <a:ext uri="{FF2B5EF4-FFF2-40B4-BE49-F238E27FC236}">
              <a16:creationId xmlns:a16="http://schemas.microsoft.com/office/drawing/2014/main" id="{3AB97E91-C7B0-4B93-AF7C-101604C75232}"/>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74" name="CustomShape 1">
          <a:extLst>
            <a:ext uri="{FF2B5EF4-FFF2-40B4-BE49-F238E27FC236}">
              <a16:creationId xmlns:a16="http://schemas.microsoft.com/office/drawing/2014/main" id="{9646BD83-3813-46D6-A898-8024CDA224A4}"/>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75" name="CustomShape 1">
          <a:extLst>
            <a:ext uri="{FF2B5EF4-FFF2-40B4-BE49-F238E27FC236}">
              <a16:creationId xmlns:a16="http://schemas.microsoft.com/office/drawing/2014/main" id="{790C299E-72B5-4A34-A5DF-63F1F515D6A9}"/>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76" name="CustomShape 1">
          <a:extLst>
            <a:ext uri="{FF2B5EF4-FFF2-40B4-BE49-F238E27FC236}">
              <a16:creationId xmlns:a16="http://schemas.microsoft.com/office/drawing/2014/main" id="{00F816D7-3C82-45B7-A65C-F73B534EA2FB}"/>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77" name="CustomShape 1">
          <a:extLst>
            <a:ext uri="{FF2B5EF4-FFF2-40B4-BE49-F238E27FC236}">
              <a16:creationId xmlns:a16="http://schemas.microsoft.com/office/drawing/2014/main" id="{1A8CE9DC-EF08-4C8C-AAD0-AD35BC93CA16}"/>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78" name="CustomShape 1">
          <a:extLst>
            <a:ext uri="{FF2B5EF4-FFF2-40B4-BE49-F238E27FC236}">
              <a16:creationId xmlns:a16="http://schemas.microsoft.com/office/drawing/2014/main" id="{2550322D-E11A-4F5D-822B-588E94154884}"/>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79" name="CustomShape 1">
          <a:extLst>
            <a:ext uri="{FF2B5EF4-FFF2-40B4-BE49-F238E27FC236}">
              <a16:creationId xmlns:a16="http://schemas.microsoft.com/office/drawing/2014/main" id="{0AA308D4-E093-478B-B9BF-E93109832EBB}"/>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80" name="CustomShape 1">
          <a:extLst>
            <a:ext uri="{FF2B5EF4-FFF2-40B4-BE49-F238E27FC236}">
              <a16:creationId xmlns:a16="http://schemas.microsoft.com/office/drawing/2014/main" id="{A9F938D8-8F93-4341-874A-7408A38F61E0}"/>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81" name="CustomShape 1">
          <a:extLst>
            <a:ext uri="{FF2B5EF4-FFF2-40B4-BE49-F238E27FC236}">
              <a16:creationId xmlns:a16="http://schemas.microsoft.com/office/drawing/2014/main" id="{F7F7F404-8EA9-44DE-960E-31226E6351BD}"/>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82" name="CustomShape 1">
          <a:extLst>
            <a:ext uri="{FF2B5EF4-FFF2-40B4-BE49-F238E27FC236}">
              <a16:creationId xmlns:a16="http://schemas.microsoft.com/office/drawing/2014/main" id="{946719C5-A68C-491F-8C47-21A154FF0B02}"/>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83" name="CustomShape 1">
          <a:extLst>
            <a:ext uri="{FF2B5EF4-FFF2-40B4-BE49-F238E27FC236}">
              <a16:creationId xmlns:a16="http://schemas.microsoft.com/office/drawing/2014/main" id="{F1E81086-3F68-4F20-9A2A-438798AB6EF3}"/>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84" name="CustomShape 1">
          <a:extLst>
            <a:ext uri="{FF2B5EF4-FFF2-40B4-BE49-F238E27FC236}">
              <a16:creationId xmlns:a16="http://schemas.microsoft.com/office/drawing/2014/main" id="{1DA0274F-F5C8-458A-A5DF-D716FAA0122E}"/>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85" name="CustomShape 1">
          <a:extLst>
            <a:ext uri="{FF2B5EF4-FFF2-40B4-BE49-F238E27FC236}">
              <a16:creationId xmlns:a16="http://schemas.microsoft.com/office/drawing/2014/main" id="{89F4A3D5-504D-4828-95DB-37C7CA735856}"/>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86" name="CustomShape 1">
          <a:extLst>
            <a:ext uri="{FF2B5EF4-FFF2-40B4-BE49-F238E27FC236}">
              <a16:creationId xmlns:a16="http://schemas.microsoft.com/office/drawing/2014/main" id="{3C47F7C4-BAB0-4432-857F-FDAA300079BD}"/>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87" name="CustomShape 1">
          <a:extLst>
            <a:ext uri="{FF2B5EF4-FFF2-40B4-BE49-F238E27FC236}">
              <a16:creationId xmlns:a16="http://schemas.microsoft.com/office/drawing/2014/main" id="{5A0FB2D0-2AB1-4992-8895-430CD92E98C3}"/>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88" name="CustomShape 1">
          <a:extLst>
            <a:ext uri="{FF2B5EF4-FFF2-40B4-BE49-F238E27FC236}">
              <a16:creationId xmlns:a16="http://schemas.microsoft.com/office/drawing/2014/main" id="{F91668A3-265D-4E42-883C-14449B2623A3}"/>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89" name="CustomShape 1">
          <a:extLst>
            <a:ext uri="{FF2B5EF4-FFF2-40B4-BE49-F238E27FC236}">
              <a16:creationId xmlns:a16="http://schemas.microsoft.com/office/drawing/2014/main" id="{A84F24BA-D0EB-4486-9DFB-BC38A50FF0FF}"/>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90" name="CustomShape 1">
          <a:extLst>
            <a:ext uri="{FF2B5EF4-FFF2-40B4-BE49-F238E27FC236}">
              <a16:creationId xmlns:a16="http://schemas.microsoft.com/office/drawing/2014/main" id="{5C41D520-9DDD-493E-A796-E40E34FE1E53}"/>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91" name="CustomShape 1">
          <a:extLst>
            <a:ext uri="{FF2B5EF4-FFF2-40B4-BE49-F238E27FC236}">
              <a16:creationId xmlns:a16="http://schemas.microsoft.com/office/drawing/2014/main" id="{DB70DDB4-06FB-43B9-8FD8-2EF966ACC3B6}"/>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304920</xdr:colOff>
      <xdr:row>31</xdr:row>
      <xdr:rowOff>0</xdr:rowOff>
    </xdr:from>
    <xdr:to>
      <xdr:col>4</xdr:col>
      <xdr:colOff>37440</xdr:colOff>
      <xdr:row>33</xdr:row>
      <xdr:rowOff>75600</xdr:rowOff>
    </xdr:to>
    <xdr:sp macro="" textlink="">
      <xdr:nvSpPr>
        <xdr:cNvPr id="192" name="CustomShape 1">
          <a:extLst>
            <a:ext uri="{FF2B5EF4-FFF2-40B4-BE49-F238E27FC236}">
              <a16:creationId xmlns:a16="http://schemas.microsoft.com/office/drawing/2014/main" id="{451B7373-3DF6-458E-BFE8-86C473645ECF}"/>
            </a:ext>
          </a:extLst>
        </xdr:cNvPr>
        <xdr:cNvSpPr/>
      </xdr:nvSpPr>
      <xdr:spPr>
        <a:xfrm>
          <a:off x="4387063" y="6498771"/>
          <a:ext cx="97191" cy="456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324000</xdr:colOff>
      <xdr:row>37</xdr:row>
      <xdr:rowOff>0</xdr:rowOff>
    </xdr:from>
    <xdr:to>
      <xdr:col>4</xdr:col>
      <xdr:colOff>47160</xdr:colOff>
      <xdr:row>38</xdr:row>
      <xdr:rowOff>46800</xdr:rowOff>
    </xdr:to>
    <xdr:sp macro="" textlink="">
      <xdr:nvSpPr>
        <xdr:cNvPr id="193" name="CustomShape 1">
          <a:extLst>
            <a:ext uri="{FF2B5EF4-FFF2-40B4-BE49-F238E27FC236}">
              <a16:creationId xmlns:a16="http://schemas.microsoft.com/office/drawing/2014/main" id="{8FF034A1-4EAE-48D3-BC7C-4F55E247FE85}"/>
            </a:ext>
          </a:extLst>
        </xdr:cNvPr>
        <xdr:cNvSpPr/>
      </xdr:nvSpPr>
      <xdr:spPr>
        <a:xfrm>
          <a:off x="4406143" y="7538357"/>
          <a:ext cx="87831" cy="2318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23</xdr:row>
      <xdr:rowOff>0</xdr:rowOff>
    </xdr:from>
    <xdr:to>
      <xdr:col>4</xdr:col>
      <xdr:colOff>46800</xdr:colOff>
      <xdr:row>25</xdr:row>
      <xdr:rowOff>56520</xdr:rowOff>
    </xdr:to>
    <xdr:sp macro="" textlink="">
      <xdr:nvSpPr>
        <xdr:cNvPr id="194" name="CustomShape 1">
          <a:extLst>
            <a:ext uri="{FF2B5EF4-FFF2-40B4-BE49-F238E27FC236}">
              <a16:creationId xmlns:a16="http://schemas.microsoft.com/office/drawing/2014/main" id="{4DB1B1DD-ABEC-4881-B405-0B5E002249FD}"/>
            </a:ext>
          </a:extLst>
        </xdr:cNvPr>
        <xdr:cNvSpPr/>
      </xdr:nvSpPr>
      <xdr:spPr>
        <a:xfrm>
          <a:off x="4396423" y="4974771"/>
          <a:ext cx="97191" cy="4375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30</xdr:row>
      <xdr:rowOff>0</xdr:rowOff>
    </xdr:from>
    <xdr:to>
      <xdr:col>4</xdr:col>
      <xdr:colOff>46800</xdr:colOff>
      <xdr:row>32</xdr:row>
      <xdr:rowOff>56520</xdr:rowOff>
    </xdr:to>
    <xdr:sp macro="" textlink="">
      <xdr:nvSpPr>
        <xdr:cNvPr id="195" name="CustomShape 1">
          <a:extLst>
            <a:ext uri="{FF2B5EF4-FFF2-40B4-BE49-F238E27FC236}">
              <a16:creationId xmlns:a16="http://schemas.microsoft.com/office/drawing/2014/main" id="{379B88E7-A37A-49D9-AB91-58DF0A0B7130}"/>
            </a:ext>
          </a:extLst>
        </xdr:cNvPr>
        <xdr:cNvSpPr/>
      </xdr:nvSpPr>
      <xdr:spPr>
        <a:xfrm>
          <a:off x="4396423" y="6313714"/>
          <a:ext cx="97191" cy="4375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31</xdr:row>
      <xdr:rowOff>0</xdr:rowOff>
    </xdr:from>
    <xdr:to>
      <xdr:col>4</xdr:col>
      <xdr:colOff>46800</xdr:colOff>
      <xdr:row>33</xdr:row>
      <xdr:rowOff>84960</xdr:rowOff>
    </xdr:to>
    <xdr:sp macro="" textlink="">
      <xdr:nvSpPr>
        <xdr:cNvPr id="196" name="CustomShape 1">
          <a:extLst>
            <a:ext uri="{FF2B5EF4-FFF2-40B4-BE49-F238E27FC236}">
              <a16:creationId xmlns:a16="http://schemas.microsoft.com/office/drawing/2014/main" id="{59E2BAAA-D7FD-4161-BCA9-EEF201FEBF3D}"/>
            </a:ext>
          </a:extLst>
        </xdr:cNvPr>
        <xdr:cNvSpPr/>
      </xdr:nvSpPr>
      <xdr:spPr>
        <a:xfrm>
          <a:off x="4396423" y="6498771"/>
          <a:ext cx="97191" cy="4659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31</xdr:row>
      <xdr:rowOff>0</xdr:rowOff>
    </xdr:from>
    <xdr:to>
      <xdr:col>4</xdr:col>
      <xdr:colOff>46800</xdr:colOff>
      <xdr:row>33</xdr:row>
      <xdr:rowOff>84960</xdr:rowOff>
    </xdr:to>
    <xdr:sp macro="" textlink="">
      <xdr:nvSpPr>
        <xdr:cNvPr id="197" name="CustomShape 1">
          <a:extLst>
            <a:ext uri="{FF2B5EF4-FFF2-40B4-BE49-F238E27FC236}">
              <a16:creationId xmlns:a16="http://schemas.microsoft.com/office/drawing/2014/main" id="{23ED0E63-2C0D-4241-9F56-347639604207}"/>
            </a:ext>
          </a:extLst>
        </xdr:cNvPr>
        <xdr:cNvSpPr/>
      </xdr:nvSpPr>
      <xdr:spPr>
        <a:xfrm>
          <a:off x="4396423" y="6498771"/>
          <a:ext cx="97191" cy="4659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31</xdr:row>
      <xdr:rowOff>0</xdr:rowOff>
    </xdr:from>
    <xdr:to>
      <xdr:col>4</xdr:col>
      <xdr:colOff>46800</xdr:colOff>
      <xdr:row>33</xdr:row>
      <xdr:rowOff>84960</xdr:rowOff>
    </xdr:to>
    <xdr:sp macro="" textlink="">
      <xdr:nvSpPr>
        <xdr:cNvPr id="198" name="CustomShape 1">
          <a:extLst>
            <a:ext uri="{FF2B5EF4-FFF2-40B4-BE49-F238E27FC236}">
              <a16:creationId xmlns:a16="http://schemas.microsoft.com/office/drawing/2014/main" id="{A3468699-EEA5-40C9-B03F-B5BE7AE05B0E}"/>
            </a:ext>
          </a:extLst>
        </xdr:cNvPr>
        <xdr:cNvSpPr/>
      </xdr:nvSpPr>
      <xdr:spPr>
        <a:xfrm>
          <a:off x="4396423" y="6498771"/>
          <a:ext cx="97191" cy="4659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31</xdr:row>
      <xdr:rowOff>0</xdr:rowOff>
    </xdr:from>
    <xdr:to>
      <xdr:col>4</xdr:col>
      <xdr:colOff>46800</xdr:colOff>
      <xdr:row>33</xdr:row>
      <xdr:rowOff>84960</xdr:rowOff>
    </xdr:to>
    <xdr:sp macro="" textlink="">
      <xdr:nvSpPr>
        <xdr:cNvPr id="199" name="CustomShape 1">
          <a:extLst>
            <a:ext uri="{FF2B5EF4-FFF2-40B4-BE49-F238E27FC236}">
              <a16:creationId xmlns:a16="http://schemas.microsoft.com/office/drawing/2014/main" id="{4E2F25FB-DF73-47FA-9ABC-E874CCAD87D8}"/>
            </a:ext>
          </a:extLst>
        </xdr:cNvPr>
        <xdr:cNvSpPr/>
      </xdr:nvSpPr>
      <xdr:spPr>
        <a:xfrm>
          <a:off x="4396423" y="6498771"/>
          <a:ext cx="97191" cy="4659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32</xdr:row>
      <xdr:rowOff>0</xdr:rowOff>
    </xdr:from>
    <xdr:to>
      <xdr:col>4</xdr:col>
      <xdr:colOff>46800</xdr:colOff>
      <xdr:row>34</xdr:row>
      <xdr:rowOff>56520</xdr:rowOff>
    </xdr:to>
    <xdr:sp macro="" textlink="">
      <xdr:nvSpPr>
        <xdr:cNvPr id="200" name="CustomShape 1">
          <a:extLst>
            <a:ext uri="{FF2B5EF4-FFF2-40B4-BE49-F238E27FC236}">
              <a16:creationId xmlns:a16="http://schemas.microsoft.com/office/drawing/2014/main" id="{0E2CA0A5-8546-4EEC-9FF5-A593E074A350}"/>
            </a:ext>
          </a:extLst>
        </xdr:cNvPr>
        <xdr:cNvSpPr/>
      </xdr:nvSpPr>
      <xdr:spPr>
        <a:xfrm>
          <a:off x="4396423" y="6694714"/>
          <a:ext cx="97191" cy="4375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32</xdr:row>
      <xdr:rowOff>0</xdr:rowOff>
    </xdr:from>
    <xdr:to>
      <xdr:col>4</xdr:col>
      <xdr:colOff>46800</xdr:colOff>
      <xdr:row>34</xdr:row>
      <xdr:rowOff>56520</xdr:rowOff>
    </xdr:to>
    <xdr:sp macro="" textlink="">
      <xdr:nvSpPr>
        <xdr:cNvPr id="201" name="CustomShape 1">
          <a:extLst>
            <a:ext uri="{FF2B5EF4-FFF2-40B4-BE49-F238E27FC236}">
              <a16:creationId xmlns:a16="http://schemas.microsoft.com/office/drawing/2014/main" id="{51DFAA43-1045-4AE1-8F3B-9483CB4CFC41}"/>
            </a:ext>
          </a:extLst>
        </xdr:cNvPr>
        <xdr:cNvSpPr/>
      </xdr:nvSpPr>
      <xdr:spPr>
        <a:xfrm>
          <a:off x="4396423" y="6694714"/>
          <a:ext cx="97191" cy="4375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32</xdr:row>
      <xdr:rowOff>0</xdr:rowOff>
    </xdr:from>
    <xdr:to>
      <xdr:col>4</xdr:col>
      <xdr:colOff>46800</xdr:colOff>
      <xdr:row>34</xdr:row>
      <xdr:rowOff>56520</xdr:rowOff>
    </xdr:to>
    <xdr:sp macro="" textlink="">
      <xdr:nvSpPr>
        <xdr:cNvPr id="202" name="CustomShape 1">
          <a:extLst>
            <a:ext uri="{FF2B5EF4-FFF2-40B4-BE49-F238E27FC236}">
              <a16:creationId xmlns:a16="http://schemas.microsoft.com/office/drawing/2014/main" id="{B28BFD3B-CD4A-463E-A91D-AA53A58222EA}"/>
            </a:ext>
          </a:extLst>
        </xdr:cNvPr>
        <xdr:cNvSpPr/>
      </xdr:nvSpPr>
      <xdr:spPr>
        <a:xfrm>
          <a:off x="4396423" y="6694714"/>
          <a:ext cx="97191" cy="4375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23</xdr:row>
      <xdr:rowOff>0</xdr:rowOff>
    </xdr:from>
    <xdr:to>
      <xdr:col>4</xdr:col>
      <xdr:colOff>46800</xdr:colOff>
      <xdr:row>25</xdr:row>
      <xdr:rowOff>56520</xdr:rowOff>
    </xdr:to>
    <xdr:sp macro="" textlink="">
      <xdr:nvSpPr>
        <xdr:cNvPr id="203" name="CustomShape 1">
          <a:extLst>
            <a:ext uri="{FF2B5EF4-FFF2-40B4-BE49-F238E27FC236}">
              <a16:creationId xmlns:a16="http://schemas.microsoft.com/office/drawing/2014/main" id="{E00C425E-0EA1-41B2-BC03-27F1CB15086E}"/>
            </a:ext>
          </a:extLst>
        </xdr:cNvPr>
        <xdr:cNvSpPr/>
      </xdr:nvSpPr>
      <xdr:spPr>
        <a:xfrm>
          <a:off x="4396423" y="4974771"/>
          <a:ext cx="97191" cy="4375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23</xdr:row>
      <xdr:rowOff>0</xdr:rowOff>
    </xdr:from>
    <xdr:to>
      <xdr:col>4</xdr:col>
      <xdr:colOff>46800</xdr:colOff>
      <xdr:row>25</xdr:row>
      <xdr:rowOff>56520</xdr:rowOff>
    </xdr:to>
    <xdr:sp macro="" textlink="">
      <xdr:nvSpPr>
        <xdr:cNvPr id="204" name="CustomShape 1">
          <a:extLst>
            <a:ext uri="{FF2B5EF4-FFF2-40B4-BE49-F238E27FC236}">
              <a16:creationId xmlns:a16="http://schemas.microsoft.com/office/drawing/2014/main" id="{FB4FEC46-3EF3-4A3C-8D8F-570A7C2AD213}"/>
            </a:ext>
          </a:extLst>
        </xdr:cNvPr>
        <xdr:cNvSpPr/>
      </xdr:nvSpPr>
      <xdr:spPr>
        <a:xfrm>
          <a:off x="4396423" y="4974771"/>
          <a:ext cx="97191" cy="4375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23</xdr:row>
      <xdr:rowOff>0</xdr:rowOff>
    </xdr:from>
    <xdr:to>
      <xdr:col>4</xdr:col>
      <xdr:colOff>46800</xdr:colOff>
      <xdr:row>25</xdr:row>
      <xdr:rowOff>56520</xdr:rowOff>
    </xdr:to>
    <xdr:sp macro="" textlink="">
      <xdr:nvSpPr>
        <xdr:cNvPr id="205" name="CustomShape 1">
          <a:extLst>
            <a:ext uri="{FF2B5EF4-FFF2-40B4-BE49-F238E27FC236}">
              <a16:creationId xmlns:a16="http://schemas.microsoft.com/office/drawing/2014/main" id="{B49BBCC8-815A-456F-8753-D08061B2FF17}"/>
            </a:ext>
          </a:extLst>
        </xdr:cNvPr>
        <xdr:cNvSpPr/>
      </xdr:nvSpPr>
      <xdr:spPr>
        <a:xfrm>
          <a:off x="4396423" y="4974771"/>
          <a:ext cx="97191" cy="4375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20</xdr:row>
      <xdr:rowOff>0</xdr:rowOff>
    </xdr:from>
    <xdr:to>
      <xdr:col>4</xdr:col>
      <xdr:colOff>46800</xdr:colOff>
      <xdr:row>23</xdr:row>
      <xdr:rowOff>113760</xdr:rowOff>
    </xdr:to>
    <xdr:sp macro="" textlink="">
      <xdr:nvSpPr>
        <xdr:cNvPr id="206" name="CustomShape 1">
          <a:extLst>
            <a:ext uri="{FF2B5EF4-FFF2-40B4-BE49-F238E27FC236}">
              <a16:creationId xmlns:a16="http://schemas.microsoft.com/office/drawing/2014/main" id="{4C0991A9-9A56-4E7F-B840-A6A26E7535EA}"/>
            </a:ext>
          </a:extLst>
        </xdr:cNvPr>
        <xdr:cNvSpPr/>
      </xdr:nvSpPr>
      <xdr:spPr>
        <a:xfrm>
          <a:off x="4396423" y="4419600"/>
          <a:ext cx="97191" cy="668931"/>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20</xdr:row>
      <xdr:rowOff>0</xdr:rowOff>
    </xdr:from>
    <xdr:to>
      <xdr:col>4</xdr:col>
      <xdr:colOff>46800</xdr:colOff>
      <xdr:row>23</xdr:row>
      <xdr:rowOff>113760</xdr:rowOff>
    </xdr:to>
    <xdr:sp macro="" textlink="">
      <xdr:nvSpPr>
        <xdr:cNvPr id="207" name="CustomShape 1">
          <a:extLst>
            <a:ext uri="{FF2B5EF4-FFF2-40B4-BE49-F238E27FC236}">
              <a16:creationId xmlns:a16="http://schemas.microsoft.com/office/drawing/2014/main" id="{8998043B-263A-4218-A5B2-6F40344EFD40}"/>
            </a:ext>
          </a:extLst>
        </xdr:cNvPr>
        <xdr:cNvSpPr/>
      </xdr:nvSpPr>
      <xdr:spPr>
        <a:xfrm>
          <a:off x="4396423" y="4419600"/>
          <a:ext cx="97191" cy="668931"/>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20</xdr:row>
      <xdr:rowOff>0</xdr:rowOff>
    </xdr:from>
    <xdr:to>
      <xdr:col>4</xdr:col>
      <xdr:colOff>46800</xdr:colOff>
      <xdr:row>23</xdr:row>
      <xdr:rowOff>113760</xdr:rowOff>
    </xdr:to>
    <xdr:sp macro="" textlink="">
      <xdr:nvSpPr>
        <xdr:cNvPr id="208" name="CustomShape 1">
          <a:extLst>
            <a:ext uri="{FF2B5EF4-FFF2-40B4-BE49-F238E27FC236}">
              <a16:creationId xmlns:a16="http://schemas.microsoft.com/office/drawing/2014/main" id="{F07B9684-30AC-44F7-81EC-B10977E46165}"/>
            </a:ext>
          </a:extLst>
        </xdr:cNvPr>
        <xdr:cNvSpPr/>
      </xdr:nvSpPr>
      <xdr:spPr>
        <a:xfrm>
          <a:off x="4396423" y="4419600"/>
          <a:ext cx="97191" cy="668931"/>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32</xdr:row>
      <xdr:rowOff>0</xdr:rowOff>
    </xdr:from>
    <xdr:to>
      <xdr:col>4</xdr:col>
      <xdr:colOff>46800</xdr:colOff>
      <xdr:row>34</xdr:row>
      <xdr:rowOff>56520</xdr:rowOff>
    </xdr:to>
    <xdr:sp macro="" textlink="">
      <xdr:nvSpPr>
        <xdr:cNvPr id="209" name="CustomShape 1">
          <a:extLst>
            <a:ext uri="{FF2B5EF4-FFF2-40B4-BE49-F238E27FC236}">
              <a16:creationId xmlns:a16="http://schemas.microsoft.com/office/drawing/2014/main" id="{26081473-C607-492B-BFA4-7D68EE56A169}"/>
            </a:ext>
          </a:extLst>
        </xdr:cNvPr>
        <xdr:cNvSpPr/>
      </xdr:nvSpPr>
      <xdr:spPr>
        <a:xfrm>
          <a:off x="4396423" y="6694714"/>
          <a:ext cx="97191" cy="4375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32</xdr:row>
      <xdr:rowOff>0</xdr:rowOff>
    </xdr:from>
    <xdr:to>
      <xdr:col>4</xdr:col>
      <xdr:colOff>46800</xdr:colOff>
      <xdr:row>34</xdr:row>
      <xdr:rowOff>56520</xdr:rowOff>
    </xdr:to>
    <xdr:sp macro="" textlink="">
      <xdr:nvSpPr>
        <xdr:cNvPr id="210" name="CustomShape 1">
          <a:extLst>
            <a:ext uri="{FF2B5EF4-FFF2-40B4-BE49-F238E27FC236}">
              <a16:creationId xmlns:a16="http://schemas.microsoft.com/office/drawing/2014/main" id="{28557CF7-BE58-4B7C-AEDC-44121BF1A5B5}"/>
            </a:ext>
          </a:extLst>
        </xdr:cNvPr>
        <xdr:cNvSpPr/>
      </xdr:nvSpPr>
      <xdr:spPr>
        <a:xfrm>
          <a:off x="4396423" y="6694714"/>
          <a:ext cx="97191" cy="4375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32</xdr:row>
      <xdr:rowOff>0</xdr:rowOff>
    </xdr:from>
    <xdr:to>
      <xdr:col>4</xdr:col>
      <xdr:colOff>46800</xdr:colOff>
      <xdr:row>34</xdr:row>
      <xdr:rowOff>56520</xdr:rowOff>
    </xdr:to>
    <xdr:sp macro="" textlink="">
      <xdr:nvSpPr>
        <xdr:cNvPr id="211" name="CustomShape 1">
          <a:extLst>
            <a:ext uri="{FF2B5EF4-FFF2-40B4-BE49-F238E27FC236}">
              <a16:creationId xmlns:a16="http://schemas.microsoft.com/office/drawing/2014/main" id="{F5383796-CC80-43BB-A334-54C3F5BABD7F}"/>
            </a:ext>
          </a:extLst>
        </xdr:cNvPr>
        <xdr:cNvSpPr/>
      </xdr:nvSpPr>
      <xdr:spPr>
        <a:xfrm>
          <a:off x="4396423" y="6694714"/>
          <a:ext cx="97191" cy="4375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33</xdr:row>
      <xdr:rowOff>0</xdr:rowOff>
    </xdr:from>
    <xdr:to>
      <xdr:col>4</xdr:col>
      <xdr:colOff>46800</xdr:colOff>
      <xdr:row>35</xdr:row>
      <xdr:rowOff>84960</xdr:rowOff>
    </xdr:to>
    <xdr:sp macro="" textlink="">
      <xdr:nvSpPr>
        <xdr:cNvPr id="212" name="CustomShape 1">
          <a:extLst>
            <a:ext uri="{FF2B5EF4-FFF2-40B4-BE49-F238E27FC236}">
              <a16:creationId xmlns:a16="http://schemas.microsoft.com/office/drawing/2014/main" id="{BE2C5028-4487-4B75-9833-92300B1BFE93}"/>
            </a:ext>
          </a:extLst>
        </xdr:cNvPr>
        <xdr:cNvSpPr/>
      </xdr:nvSpPr>
      <xdr:spPr>
        <a:xfrm>
          <a:off x="4396423" y="6879771"/>
          <a:ext cx="97191" cy="46051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33</xdr:row>
      <xdr:rowOff>0</xdr:rowOff>
    </xdr:from>
    <xdr:to>
      <xdr:col>4</xdr:col>
      <xdr:colOff>46800</xdr:colOff>
      <xdr:row>35</xdr:row>
      <xdr:rowOff>84960</xdr:rowOff>
    </xdr:to>
    <xdr:sp macro="" textlink="">
      <xdr:nvSpPr>
        <xdr:cNvPr id="213" name="CustomShape 1">
          <a:extLst>
            <a:ext uri="{FF2B5EF4-FFF2-40B4-BE49-F238E27FC236}">
              <a16:creationId xmlns:a16="http://schemas.microsoft.com/office/drawing/2014/main" id="{4FFED806-CD37-4056-BE44-ACA38C4F8C18}"/>
            </a:ext>
          </a:extLst>
        </xdr:cNvPr>
        <xdr:cNvSpPr/>
      </xdr:nvSpPr>
      <xdr:spPr>
        <a:xfrm>
          <a:off x="4396423" y="6879771"/>
          <a:ext cx="97191" cy="46051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33</xdr:row>
      <xdr:rowOff>0</xdr:rowOff>
    </xdr:from>
    <xdr:to>
      <xdr:col>4</xdr:col>
      <xdr:colOff>46800</xdr:colOff>
      <xdr:row>35</xdr:row>
      <xdr:rowOff>84960</xdr:rowOff>
    </xdr:to>
    <xdr:sp macro="" textlink="">
      <xdr:nvSpPr>
        <xdr:cNvPr id="214" name="CustomShape 1">
          <a:extLst>
            <a:ext uri="{FF2B5EF4-FFF2-40B4-BE49-F238E27FC236}">
              <a16:creationId xmlns:a16="http://schemas.microsoft.com/office/drawing/2014/main" id="{5C12B8C7-94F5-445A-BC3E-98DF1016FDF3}"/>
            </a:ext>
          </a:extLst>
        </xdr:cNvPr>
        <xdr:cNvSpPr/>
      </xdr:nvSpPr>
      <xdr:spPr>
        <a:xfrm>
          <a:off x="4396423" y="6879771"/>
          <a:ext cx="97191" cy="46051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22</xdr:row>
      <xdr:rowOff>0</xdr:rowOff>
    </xdr:from>
    <xdr:to>
      <xdr:col>4</xdr:col>
      <xdr:colOff>46800</xdr:colOff>
      <xdr:row>25</xdr:row>
      <xdr:rowOff>75600</xdr:rowOff>
    </xdr:to>
    <xdr:sp macro="" textlink="">
      <xdr:nvSpPr>
        <xdr:cNvPr id="215" name="CustomShape 1">
          <a:extLst>
            <a:ext uri="{FF2B5EF4-FFF2-40B4-BE49-F238E27FC236}">
              <a16:creationId xmlns:a16="http://schemas.microsoft.com/office/drawing/2014/main" id="{28083FCD-1C41-4966-8A1C-5A865432D8AE}"/>
            </a:ext>
          </a:extLst>
        </xdr:cNvPr>
        <xdr:cNvSpPr/>
      </xdr:nvSpPr>
      <xdr:spPr>
        <a:xfrm>
          <a:off x="4396423" y="4789714"/>
          <a:ext cx="97191" cy="6416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22</xdr:row>
      <xdr:rowOff>0</xdr:rowOff>
    </xdr:from>
    <xdr:to>
      <xdr:col>4</xdr:col>
      <xdr:colOff>46800</xdr:colOff>
      <xdr:row>25</xdr:row>
      <xdr:rowOff>75600</xdr:rowOff>
    </xdr:to>
    <xdr:sp macro="" textlink="">
      <xdr:nvSpPr>
        <xdr:cNvPr id="216" name="CustomShape 1">
          <a:extLst>
            <a:ext uri="{FF2B5EF4-FFF2-40B4-BE49-F238E27FC236}">
              <a16:creationId xmlns:a16="http://schemas.microsoft.com/office/drawing/2014/main" id="{31635D0E-A967-4F07-9BBB-EF2635428178}"/>
            </a:ext>
          </a:extLst>
        </xdr:cNvPr>
        <xdr:cNvSpPr/>
      </xdr:nvSpPr>
      <xdr:spPr>
        <a:xfrm>
          <a:off x="4396423" y="4789714"/>
          <a:ext cx="97191" cy="641657"/>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21</xdr:row>
      <xdr:rowOff>0</xdr:rowOff>
    </xdr:from>
    <xdr:to>
      <xdr:col>4</xdr:col>
      <xdr:colOff>46800</xdr:colOff>
      <xdr:row>24</xdr:row>
      <xdr:rowOff>104040</xdr:rowOff>
    </xdr:to>
    <xdr:sp macro="" textlink="">
      <xdr:nvSpPr>
        <xdr:cNvPr id="217" name="CustomShape 1">
          <a:extLst>
            <a:ext uri="{FF2B5EF4-FFF2-40B4-BE49-F238E27FC236}">
              <a16:creationId xmlns:a16="http://schemas.microsoft.com/office/drawing/2014/main" id="{3D45F80F-FAA5-4760-9086-82276498D4AF}"/>
            </a:ext>
          </a:extLst>
        </xdr:cNvPr>
        <xdr:cNvSpPr/>
      </xdr:nvSpPr>
      <xdr:spPr>
        <a:xfrm>
          <a:off x="4396423" y="4604657"/>
          <a:ext cx="97191" cy="659212"/>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21</xdr:row>
      <xdr:rowOff>0</xdr:rowOff>
    </xdr:from>
    <xdr:to>
      <xdr:col>4</xdr:col>
      <xdr:colOff>46800</xdr:colOff>
      <xdr:row>24</xdr:row>
      <xdr:rowOff>104040</xdr:rowOff>
    </xdr:to>
    <xdr:sp macro="" textlink="">
      <xdr:nvSpPr>
        <xdr:cNvPr id="218" name="CustomShape 1">
          <a:extLst>
            <a:ext uri="{FF2B5EF4-FFF2-40B4-BE49-F238E27FC236}">
              <a16:creationId xmlns:a16="http://schemas.microsoft.com/office/drawing/2014/main" id="{A8187AC2-4D95-42CD-AB7A-B1750CFA953D}"/>
            </a:ext>
          </a:extLst>
        </xdr:cNvPr>
        <xdr:cNvSpPr/>
      </xdr:nvSpPr>
      <xdr:spPr>
        <a:xfrm>
          <a:off x="4396423" y="4604657"/>
          <a:ext cx="97191" cy="659212"/>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3</xdr:col>
      <xdr:colOff>314280</xdr:colOff>
      <xdr:row>21</xdr:row>
      <xdr:rowOff>0</xdr:rowOff>
    </xdr:from>
    <xdr:to>
      <xdr:col>4</xdr:col>
      <xdr:colOff>46800</xdr:colOff>
      <xdr:row>24</xdr:row>
      <xdr:rowOff>104040</xdr:rowOff>
    </xdr:to>
    <xdr:sp macro="" textlink="">
      <xdr:nvSpPr>
        <xdr:cNvPr id="219" name="CustomShape 1">
          <a:extLst>
            <a:ext uri="{FF2B5EF4-FFF2-40B4-BE49-F238E27FC236}">
              <a16:creationId xmlns:a16="http://schemas.microsoft.com/office/drawing/2014/main" id="{83A333A6-F724-41F5-8B50-34E0111610CB}"/>
            </a:ext>
          </a:extLst>
        </xdr:cNvPr>
        <xdr:cNvSpPr/>
      </xdr:nvSpPr>
      <xdr:spPr>
        <a:xfrm>
          <a:off x="4396423" y="4604657"/>
          <a:ext cx="97191" cy="659212"/>
        </a:xfrm>
        <a:prstGeom prst="rect">
          <a:avLst/>
        </a:prstGeom>
        <a:noFill/>
        <a:ln>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E33"/>
  <sheetViews>
    <sheetView view="pageBreakPreview" zoomScaleNormal="100" zoomScaleSheetLayoutView="100" workbookViewId="0">
      <selection activeCell="D4" sqref="D4"/>
    </sheetView>
  </sheetViews>
  <sheetFormatPr defaultColWidth="9.140625" defaultRowHeight="11.25" x14ac:dyDescent="0.25"/>
  <cols>
    <col min="1" max="1" width="16.85546875" style="7" customWidth="1"/>
    <col min="2" max="2" width="43.42578125" style="7" customWidth="1"/>
    <col min="3" max="3" width="22.42578125" style="7" customWidth="1"/>
    <col min="4" max="4" width="9.140625" style="7"/>
    <col min="5" max="5" width="9.140625" style="40"/>
    <col min="6" max="16" width="5.7109375" style="7" customWidth="1"/>
    <col min="17" max="210" width="9.140625" style="7"/>
    <col min="211" max="211" width="1.42578125" style="7" customWidth="1"/>
    <col min="212" max="212" width="2.140625" style="7" customWidth="1"/>
    <col min="213" max="213" width="16.85546875" style="7" customWidth="1"/>
    <col min="214" max="214" width="43.42578125" style="7" customWidth="1"/>
    <col min="215" max="215" width="22.42578125" style="7" customWidth="1"/>
    <col min="216" max="216" width="9.140625" style="7"/>
    <col min="217" max="217" width="13.85546875" style="7" bestFit="1" customWidth="1"/>
    <col min="218" max="466" width="9.140625" style="7"/>
    <col min="467" max="467" width="1.42578125" style="7" customWidth="1"/>
    <col min="468" max="468" width="2.140625" style="7" customWidth="1"/>
    <col min="469" max="469" width="16.85546875" style="7" customWidth="1"/>
    <col min="470" max="470" width="43.42578125" style="7" customWidth="1"/>
    <col min="471" max="471" width="22.42578125" style="7" customWidth="1"/>
    <col min="472" max="472" width="9.140625" style="7"/>
    <col min="473" max="473" width="13.85546875" style="7" bestFit="1" customWidth="1"/>
    <col min="474" max="722" width="9.140625" style="7"/>
    <col min="723" max="723" width="1.42578125" style="7" customWidth="1"/>
    <col min="724" max="724" width="2.140625" style="7" customWidth="1"/>
    <col min="725" max="725" width="16.85546875" style="7" customWidth="1"/>
    <col min="726" max="726" width="43.42578125" style="7" customWidth="1"/>
    <col min="727" max="727" width="22.42578125" style="7" customWidth="1"/>
    <col min="728" max="728" width="9.140625" style="7"/>
    <col min="729" max="729" width="13.85546875" style="7" bestFit="1" customWidth="1"/>
    <col min="730" max="978" width="9.140625" style="7"/>
    <col min="979" max="979" width="1.42578125" style="7" customWidth="1"/>
    <col min="980" max="980" width="2.140625" style="7" customWidth="1"/>
    <col min="981" max="981" width="16.85546875" style="7" customWidth="1"/>
    <col min="982" max="982" width="43.42578125" style="7" customWidth="1"/>
    <col min="983" max="983" width="22.42578125" style="7" customWidth="1"/>
    <col min="984" max="984" width="9.140625" style="7"/>
    <col min="985" max="985" width="13.85546875" style="7" bestFit="1" customWidth="1"/>
    <col min="986" max="1234" width="9.140625" style="7"/>
    <col min="1235" max="1235" width="1.42578125" style="7" customWidth="1"/>
    <col min="1236" max="1236" width="2.140625" style="7" customWidth="1"/>
    <col min="1237" max="1237" width="16.85546875" style="7" customWidth="1"/>
    <col min="1238" max="1238" width="43.42578125" style="7" customWidth="1"/>
    <col min="1239" max="1239" width="22.42578125" style="7" customWidth="1"/>
    <col min="1240" max="1240" width="9.140625" style="7"/>
    <col min="1241" max="1241" width="13.85546875" style="7" bestFit="1" customWidth="1"/>
    <col min="1242" max="1490" width="9.140625" style="7"/>
    <col min="1491" max="1491" width="1.42578125" style="7" customWidth="1"/>
    <col min="1492" max="1492" width="2.140625" style="7" customWidth="1"/>
    <col min="1493" max="1493" width="16.85546875" style="7" customWidth="1"/>
    <col min="1494" max="1494" width="43.42578125" style="7" customWidth="1"/>
    <col min="1495" max="1495" width="22.42578125" style="7" customWidth="1"/>
    <col min="1496" max="1496" width="9.140625" style="7"/>
    <col min="1497" max="1497" width="13.85546875" style="7" bestFit="1" customWidth="1"/>
    <col min="1498" max="1746" width="9.140625" style="7"/>
    <col min="1747" max="1747" width="1.42578125" style="7" customWidth="1"/>
    <col min="1748" max="1748" width="2.140625" style="7" customWidth="1"/>
    <col min="1749" max="1749" width="16.85546875" style="7" customWidth="1"/>
    <col min="1750" max="1750" width="43.42578125" style="7" customWidth="1"/>
    <col min="1751" max="1751" width="22.42578125" style="7" customWidth="1"/>
    <col min="1752" max="1752" width="9.140625" style="7"/>
    <col min="1753" max="1753" width="13.85546875" style="7" bestFit="1" customWidth="1"/>
    <col min="1754" max="2002" width="9.140625" style="7"/>
    <col min="2003" max="2003" width="1.42578125" style="7" customWidth="1"/>
    <col min="2004" max="2004" width="2.140625" style="7" customWidth="1"/>
    <col min="2005" max="2005" width="16.85546875" style="7" customWidth="1"/>
    <col min="2006" max="2006" width="43.42578125" style="7" customWidth="1"/>
    <col min="2007" max="2007" width="22.42578125" style="7" customWidth="1"/>
    <col min="2008" max="2008" width="9.140625" style="7"/>
    <col min="2009" max="2009" width="13.85546875" style="7" bestFit="1" customWidth="1"/>
    <col min="2010" max="2258" width="9.140625" style="7"/>
    <col min="2259" max="2259" width="1.42578125" style="7" customWidth="1"/>
    <col min="2260" max="2260" width="2.140625" style="7" customWidth="1"/>
    <col min="2261" max="2261" width="16.85546875" style="7" customWidth="1"/>
    <col min="2262" max="2262" width="43.42578125" style="7" customWidth="1"/>
    <col min="2263" max="2263" width="22.42578125" style="7" customWidth="1"/>
    <col min="2264" max="2264" width="9.140625" style="7"/>
    <col min="2265" max="2265" width="13.85546875" style="7" bestFit="1" customWidth="1"/>
    <col min="2266" max="2514" width="9.140625" style="7"/>
    <col min="2515" max="2515" width="1.42578125" style="7" customWidth="1"/>
    <col min="2516" max="2516" width="2.140625" style="7" customWidth="1"/>
    <col min="2517" max="2517" width="16.85546875" style="7" customWidth="1"/>
    <col min="2518" max="2518" width="43.42578125" style="7" customWidth="1"/>
    <col min="2519" max="2519" width="22.42578125" style="7" customWidth="1"/>
    <col min="2520" max="2520" width="9.140625" style="7"/>
    <col min="2521" max="2521" width="13.85546875" style="7" bestFit="1" customWidth="1"/>
    <col min="2522" max="2770" width="9.140625" style="7"/>
    <col min="2771" max="2771" width="1.42578125" style="7" customWidth="1"/>
    <col min="2772" max="2772" width="2.140625" style="7" customWidth="1"/>
    <col min="2773" max="2773" width="16.85546875" style="7" customWidth="1"/>
    <col min="2774" max="2774" width="43.42578125" style="7" customWidth="1"/>
    <col min="2775" max="2775" width="22.42578125" style="7" customWidth="1"/>
    <col min="2776" max="2776" width="9.140625" style="7"/>
    <col min="2777" max="2777" width="13.85546875" style="7" bestFit="1" customWidth="1"/>
    <col min="2778" max="3026" width="9.140625" style="7"/>
    <col min="3027" max="3027" width="1.42578125" style="7" customWidth="1"/>
    <col min="3028" max="3028" width="2.140625" style="7" customWidth="1"/>
    <col min="3029" max="3029" width="16.85546875" style="7" customWidth="1"/>
    <col min="3030" max="3030" width="43.42578125" style="7" customWidth="1"/>
    <col min="3031" max="3031" width="22.42578125" style="7" customWidth="1"/>
    <col min="3032" max="3032" width="9.140625" style="7"/>
    <col min="3033" max="3033" width="13.85546875" style="7" bestFit="1" customWidth="1"/>
    <col min="3034" max="3282" width="9.140625" style="7"/>
    <col min="3283" max="3283" width="1.42578125" style="7" customWidth="1"/>
    <col min="3284" max="3284" width="2.140625" style="7" customWidth="1"/>
    <col min="3285" max="3285" width="16.85546875" style="7" customWidth="1"/>
    <col min="3286" max="3286" width="43.42578125" style="7" customWidth="1"/>
    <col min="3287" max="3287" width="22.42578125" style="7" customWidth="1"/>
    <col min="3288" max="3288" width="9.140625" style="7"/>
    <col min="3289" max="3289" width="13.85546875" style="7" bestFit="1" customWidth="1"/>
    <col min="3290" max="3538" width="9.140625" style="7"/>
    <col min="3539" max="3539" width="1.42578125" style="7" customWidth="1"/>
    <col min="3540" max="3540" width="2.140625" style="7" customWidth="1"/>
    <col min="3541" max="3541" width="16.85546875" style="7" customWidth="1"/>
    <col min="3542" max="3542" width="43.42578125" style="7" customWidth="1"/>
    <col min="3543" max="3543" width="22.42578125" style="7" customWidth="1"/>
    <col min="3544" max="3544" width="9.140625" style="7"/>
    <col min="3545" max="3545" width="13.85546875" style="7" bestFit="1" customWidth="1"/>
    <col min="3546" max="3794" width="9.140625" style="7"/>
    <col min="3795" max="3795" width="1.42578125" style="7" customWidth="1"/>
    <col min="3796" max="3796" width="2.140625" style="7" customWidth="1"/>
    <col min="3797" max="3797" width="16.85546875" style="7" customWidth="1"/>
    <col min="3798" max="3798" width="43.42578125" style="7" customWidth="1"/>
    <col min="3799" max="3799" width="22.42578125" style="7" customWidth="1"/>
    <col min="3800" max="3800" width="9.140625" style="7"/>
    <col min="3801" max="3801" width="13.85546875" style="7" bestFit="1" customWidth="1"/>
    <col min="3802" max="4050" width="9.140625" style="7"/>
    <col min="4051" max="4051" width="1.42578125" style="7" customWidth="1"/>
    <col min="4052" max="4052" width="2.140625" style="7" customWidth="1"/>
    <col min="4053" max="4053" width="16.85546875" style="7" customWidth="1"/>
    <col min="4054" max="4054" width="43.42578125" style="7" customWidth="1"/>
    <col min="4055" max="4055" width="22.42578125" style="7" customWidth="1"/>
    <col min="4056" max="4056" width="9.140625" style="7"/>
    <col min="4057" max="4057" width="13.85546875" style="7" bestFit="1" customWidth="1"/>
    <col min="4058" max="4306" width="9.140625" style="7"/>
    <col min="4307" max="4307" width="1.42578125" style="7" customWidth="1"/>
    <col min="4308" max="4308" width="2.140625" style="7" customWidth="1"/>
    <col min="4309" max="4309" width="16.85546875" style="7" customWidth="1"/>
    <col min="4310" max="4310" width="43.42578125" style="7" customWidth="1"/>
    <col min="4311" max="4311" width="22.42578125" style="7" customWidth="1"/>
    <col min="4312" max="4312" width="9.140625" style="7"/>
    <col min="4313" max="4313" width="13.85546875" style="7" bestFit="1" customWidth="1"/>
    <col min="4314" max="4562" width="9.140625" style="7"/>
    <col min="4563" max="4563" width="1.42578125" style="7" customWidth="1"/>
    <col min="4564" max="4564" width="2.140625" style="7" customWidth="1"/>
    <col min="4565" max="4565" width="16.85546875" style="7" customWidth="1"/>
    <col min="4566" max="4566" width="43.42578125" style="7" customWidth="1"/>
    <col min="4567" max="4567" width="22.42578125" style="7" customWidth="1"/>
    <col min="4568" max="4568" width="9.140625" style="7"/>
    <col min="4569" max="4569" width="13.85546875" style="7" bestFit="1" customWidth="1"/>
    <col min="4570" max="4818" width="9.140625" style="7"/>
    <col min="4819" max="4819" width="1.42578125" style="7" customWidth="1"/>
    <col min="4820" max="4820" width="2.140625" style="7" customWidth="1"/>
    <col min="4821" max="4821" width="16.85546875" style="7" customWidth="1"/>
    <col min="4822" max="4822" width="43.42578125" style="7" customWidth="1"/>
    <col min="4823" max="4823" width="22.42578125" style="7" customWidth="1"/>
    <col min="4824" max="4824" width="9.140625" style="7"/>
    <col min="4825" max="4825" width="13.85546875" style="7" bestFit="1" customWidth="1"/>
    <col min="4826" max="5074" width="9.140625" style="7"/>
    <col min="5075" max="5075" width="1.42578125" style="7" customWidth="1"/>
    <col min="5076" max="5076" width="2.140625" style="7" customWidth="1"/>
    <col min="5077" max="5077" width="16.85546875" style="7" customWidth="1"/>
    <col min="5078" max="5078" width="43.42578125" style="7" customWidth="1"/>
    <col min="5079" max="5079" width="22.42578125" style="7" customWidth="1"/>
    <col min="5080" max="5080" width="9.140625" style="7"/>
    <col min="5081" max="5081" width="13.85546875" style="7" bestFit="1" customWidth="1"/>
    <col min="5082" max="5330" width="9.140625" style="7"/>
    <col min="5331" max="5331" width="1.42578125" style="7" customWidth="1"/>
    <col min="5332" max="5332" width="2.140625" style="7" customWidth="1"/>
    <col min="5333" max="5333" width="16.85546875" style="7" customWidth="1"/>
    <col min="5334" max="5334" width="43.42578125" style="7" customWidth="1"/>
    <col min="5335" max="5335" width="22.42578125" style="7" customWidth="1"/>
    <col min="5336" max="5336" width="9.140625" style="7"/>
    <col min="5337" max="5337" width="13.85546875" style="7" bestFit="1" customWidth="1"/>
    <col min="5338" max="5586" width="9.140625" style="7"/>
    <col min="5587" max="5587" width="1.42578125" style="7" customWidth="1"/>
    <col min="5588" max="5588" width="2.140625" style="7" customWidth="1"/>
    <col min="5589" max="5589" width="16.85546875" style="7" customWidth="1"/>
    <col min="5590" max="5590" width="43.42578125" style="7" customWidth="1"/>
    <col min="5591" max="5591" width="22.42578125" style="7" customWidth="1"/>
    <col min="5592" max="5592" width="9.140625" style="7"/>
    <col min="5593" max="5593" width="13.85546875" style="7" bestFit="1" customWidth="1"/>
    <col min="5594" max="5842" width="9.140625" style="7"/>
    <col min="5843" max="5843" width="1.42578125" style="7" customWidth="1"/>
    <col min="5844" max="5844" width="2.140625" style="7" customWidth="1"/>
    <col min="5845" max="5845" width="16.85546875" style="7" customWidth="1"/>
    <col min="5846" max="5846" width="43.42578125" style="7" customWidth="1"/>
    <col min="5847" max="5847" width="22.42578125" style="7" customWidth="1"/>
    <col min="5848" max="5848" width="9.140625" style="7"/>
    <col min="5849" max="5849" width="13.85546875" style="7" bestFit="1" customWidth="1"/>
    <col min="5850" max="6098" width="9.140625" style="7"/>
    <col min="6099" max="6099" width="1.42578125" style="7" customWidth="1"/>
    <col min="6100" max="6100" width="2.140625" style="7" customWidth="1"/>
    <col min="6101" max="6101" width="16.85546875" style="7" customWidth="1"/>
    <col min="6102" max="6102" width="43.42578125" style="7" customWidth="1"/>
    <col min="6103" max="6103" width="22.42578125" style="7" customWidth="1"/>
    <col min="6104" max="6104" width="9.140625" style="7"/>
    <col min="6105" max="6105" width="13.85546875" style="7" bestFit="1" customWidth="1"/>
    <col min="6106" max="6354" width="9.140625" style="7"/>
    <col min="6355" max="6355" width="1.42578125" style="7" customWidth="1"/>
    <col min="6356" max="6356" width="2.140625" style="7" customWidth="1"/>
    <col min="6357" max="6357" width="16.85546875" style="7" customWidth="1"/>
    <col min="6358" max="6358" width="43.42578125" style="7" customWidth="1"/>
    <col min="6359" max="6359" width="22.42578125" style="7" customWidth="1"/>
    <col min="6360" max="6360" width="9.140625" style="7"/>
    <col min="6361" max="6361" width="13.85546875" style="7" bestFit="1" customWidth="1"/>
    <col min="6362" max="6610" width="9.140625" style="7"/>
    <col min="6611" max="6611" width="1.42578125" style="7" customWidth="1"/>
    <col min="6612" max="6612" width="2.140625" style="7" customWidth="1"/>
    <col min="6613" max="6613" width="16.85546875" style="7" customWidth="1"/>
    <col min="6614" max="6614" width="43.42578125" style="7" customWidth="1"/>
    <col min="6615" max="6615" width="22.42578125" style="7" customWidth="1"/>
    <col min="6616" max="6616" width="9.140625" style="7"/>
    <col min="6617" max="6617" width="13.85546875" style="7" bestFit="1" customWidth="1"/>
    <col min="6618" max="6866" width="9.140625" style="7"/>
    <col min="6867" max="6867" width="1.42578125" style="7" customWidth="1"/>
    <col min="6868" max="6868" width="2.140625" style="7" customWidth="1"/>
    <col min="6869" max="6869" width="16.85546875" style="7" customWidth="1"/>
    <col min="6870" max="6870" width="43.42578125" style="7" customWidth="1"/>
    <col min="6871" max="6871" width="22.42578125" style="7" customWidth="1"/>
    <col min="6872" max="6872" width="9.140625" style="7"/>
    <col min="6873" max="6873" width="13.85546875" style="7" bestFit="1" customWidth="1"/>
    <col min="6874" max="7122" width="9.140625" style="7"/>
    <col min="7123" max="7123" width="1.42578125" style="7" customWidth="1"/>
    <col min="7124" max="7124" width="2.140625" style="7" customWidth="1"/>
    <col min="7125" max="7125" width="16.85546875" style="7" customWidth="1"/>
    <col min="7126" max="7126" width="43.42578125" style="7" customWidth="1"/>
    <col min="7127" max="7127" width="22.42578125" style="7" customWidth="1"/>
    <col min="7128" max="7128" width="9.140625" style="7"/>
    <col min="7129" max="7129" width="13.85546875" style="7" bestFit="1" customWidth="1"/>
    <col min="7130" max="7378" width="9.140625" style="7"/>
    <col min="7379" max="7379" width="1.42578125" style="7" customWidth="1"/>
    <col min="7380" max="7380" width="2.140625" style="7" customWidth="1"/>
    <col min="7381" max="7381" width="16.85546875" style="7" customWidth="1"/>
    <col min="7382" max="7382" width="43.42578125" style="7" customWidth="1"/>
    <col min="7383" max="7383" width="22.42578125" style="7" customWidth="1"/>
    <col min="7384" max="7384" width="9.140625" style="7"/>
    <col min="7385" max="7385" width="13.85546875" style="7" bestFit="1" customWidth="1"/>
    <col min="7386" max="7634" width="9.140625" style="7"/>
    <col min="7635" max="7635" width="1.42578125" style="7" customWidth="1"/>
    <col min="7636" max="7636" width="2.140625" style="7" customWidth="1"/>
    <col min="7637" max="7637" width="16.85546875" style="7" customWidth="1"/>
    <col min="7638" max="7638" width="43.42578125" style="7" customWidth="1"/>
    <col min="7639" max="7639" width="22.42578125" style="7" customWidth="1"/>
    <col min="7640" max="7640" width="9.140625" style="7"/>
    <col min="7641" max="7641" width="13.85546875" style="7" bestFit="1" customWidth="1"/>
    <col min="7642" max="7890" width="9.140625" style="7"/>
    <col min="7891" max="7891" width="1.42578125" style="7" customWidth="1"/>
    <col min="7892" max="7892" width="2.140625" style="7" customWidth="1"/>
    <col min="7893" max="7893" width="16.85546875" style="7" customWidth="1"/>
    <col min="7894" max="7894" width="43.42578125" style="7" customWidth="1"/>
    <col min="7895" max="7895" width="22.42578125" style="7" customWidth="1"/>
    <col min="7896" max="7896" width="9.140625" style="7"/>
    <col min="7897" max="7897" width="13.85546875" style="7" bestFit="1" customWidth="1"/>
    <col min="7898" max="8146" width="9.140625" style="7"/>
    <col min="8147" max="8147" width="1.42578125" style="7" customWidth="1"/>
    <col min="8148" max="8148" width="2.140625" style="7" customWidth="1"/>
    <col min="8149" max="8149" width="16.85546875" style="7" customWidth="1"/>
    <col min="8150" max="8150" width="43.42578125" style="7" customWidth="1"/>
    <col min="8151" max="8151" width="22.42578125" style="7" customWidth="1"/>
    <col min="8152" max="8152" width="9.140625" style="7"/>
    <col min="8153" max="8153" width="13.85546875" style="7" bestFit="1" customWidth="1"/>
    <col min="8154" max="8402" width="9.140625" style="7"/>
    <col min="8403" max="8403" width="1.42578125" style="7" customWidth="1"/>
    <col min="8404" max="8404" width="2.140625" style="7" customWidth="1"/>
    <col min="8405" max="8405" width="16.85546875" style="7" customWidth="1"/>
    <col min="8406" max="8406" width="43.42578125" style="7" customWidth="1"/>
    <col min="8407" max="8407" width="22.42578125" style="7" customWidth="1"/>
    <col min="8408" max="8408" width="9.140625" style="7"/>
    <col min="8409" max="8409" width="13.85546875" style="7" bestFit="1" customWidth="1"/>
    <col min="8410" max="8658" width="9.140625" style="7"/>
    <col min="8659" max="8659" width="1.42578125" style="7" customWidth="1"/>
    <col min="8660" max="8660" width="2.140625" style="7" customWidth="1"/>
    <col min="8661" max="8661" width="16.85546875" style="7" customWidth="1"/>
    <col min="8662" max="8662" width="43.42578125" style="7" customWidth="1"/>
    <col min="8663" max="8663" width="22.42578125" style="7" customWidth="1"/>
    <col min="8664" max="8664" width="9.140625" style="7"/>
    <col min="8665" max="8665" width="13.85546875" style="7" bestFit="1" customWidth="1"/>
    <col min="8666" max="8914" width="9.140625" style="7"/>
    <col min="8915" max="8915" width="1.42578125" style="7" customWidth="1"/>
    <col min="8916" max="8916" width="2.140625" style="7" customWidth="1"/>
    <col min="8917" max="8917" width="16.85546875" style="7" customWidth="1"/>
    <col min="8918" max="8918" width="43.42578125" style="7" customWidth="1"/>
    <col min="8919" max="8919" width="22.42578125" style="7" customWidth="1"/>
    <col min="8920" max="8920" width="9.140625" style="7"/>
    <col min="8921" max="8921" width="13.85546875" style="7" bestFit="1" customWidth="1"/>
    <col min="8922" max="9170" width="9.140625" style="7"/>
    <col min="9171" max="9171" width="1.42578125" style="7" customWidth="1"/>
    <col min="9172" max="9172" width="2.140625" style="7" customWidth="1"/>
    <col min="9173" max="9173" width="16.85546875" style="7" customWidth="1"/>
    <col min="9174" max="9174" width="43.42578125" style="7" customWidth="1"/>
    <col min="9175" max="9175" width="22.42578125" style="7" customWidth="1"/>
    <col min="9176" max="9176" width="9.140625" style="7"/>
    <col min="9177" max="9177" width="13.85546875" style="7" bestFit="1" customWidth="1"/>
    <col min="9178" max="9426" width="9.140625" style="7"/>
    <col min="9427" max="9427" width="1.42578125" style="7" customWidth="1"/>
    <col min="9428" max="9428" width="2.140625" style="7" customWidth="1"/>
    <col min="9429" max="9429" width="16.85546875" style="7" customWidth="1"/>
    <col min="9430" max="9430" width="43.42578125" style="7" customWidth="1"/>
    <col min="9431" max="9431" width="22.42578125" style="7" customWidth="1"/>
    <col min="9432" max="9432" width="9.140625" style="7"/>
    <col min="9433" max="9433" width="13.85546875" style="7" bestFit="1" customWidth="1"/>
    <col min="9434" max="9682" width="9.140625" style="7"/>
    <col min="9683" max="9683" width="1.42578125" style="7" customWidth="1"/>
    <col min="9684" max="9684" width="2.140625" style="7" customWidth="1"/>
    <col min="9685" max="9685" width="16.85546875" style="7" customWidth="1"/>
    <col min="9686" max="9686" width="43.42578125" style="7" customWidth="1"/>
    <col min="9687" max="9687" width="22.42578125" style="7" customWidth="1"/>
    <col min="9688" max="9688" width="9.140625" style="7"/>
    <col min="9689" max="9689" width="13.85546875" style="7" bestFit="1" customWidth="1"/>
    <col min="9690" max="9938" width="9.140625" style="7"/>
    <col min="9939" max="9939" width="1.42578125" style="7" customWidth="1"/>
    <col min="9940" max="9940" width="2.140625" style="7" customWidth="1"/>
    <col min="9941" max="9941" width="16.85546875" style="7" customWidth="1"/>
    <col min="9942" max="9942" width="43.42578125" style="7" customWidth="1"/>
    <col min="9943" max="9943" width="22.42578125" style="7" customWidth="1"/>
    <col min="9944" max="9944" width="9.140625" style="7"/>
    <col min="9945" max="9945" width="13.85546875" style="7" bestFit="1" customWidth="1"/>
    <col min="9946" max="10194" width="9.140625" style="7"/>
    <col min="10195" max="10195" width="1.42578125" style="7" customWidth="1"/>
    <col min="10196" max="10196" width="2.140625" style="7" customWidth="1"/>
    <col min="10197" max="10197" width="16.85546875" style="7" customWidth="1"/>
    <col min="10198" max="10198" width="43.42578125" style="7" customWidth="1"/>
    <col min="10199" max="10199" width="22.42578125" style="7" customWidth="1"/>
    <col min="10200" max="10200" width="9.140625" style="7"/>
    <col min="10201" max="10201" width="13.85546875" style="7" bestFit="1" customWidth="1"/>
    <col min="10202" max="10450" width="9.140625" style="7"/>
    <col min="10451" max="10451" width="1.42578125" style="7" customWidth="1"/>
    <col min="10452" max="10452" width="2.140625" style="7" customWidth="1"/>
    <col min="10453" max="10453" width="16.85546875" style="7" customWidth="1"/>
    <col min="10454" max="10454" width="43.42578125" style="7" customWidth="1"/>
    <col min="10455" max="10455" width="22.42578125" style="7" customWidth="1"/>
    <col min="10456" max="10456" width="9.140625" style="7"/>
    <col min="10457" max="10457" width="13.85546875" style="7" bestFit="1" customWidth="1"/>
    <col min="10458" max="10706" width="9.140625" style="7"/>
    <col min="10707" max="10707" width="1.42578125" style="7" customWidth="1"/>
    <col min="10708" max="10708" width="2.140625" style="7" customWidth="1"/>
    <col min="10709" max="10709" width="16.85546875" style="7" customWidth="1"/>
    <col min="10710" max="10710" width="43.42578125" style="7" customWidth="1"/>
    <col min="10711" max="10711" width="22.42578125" style="7" customWidth="1"/>
    <col min="10712" max="10712" width="9.140625" style="7"/>
    <col min="10713" max="10713" width="13.85546875" style="7" bestFit="1" customWidth="1"/>
    <col min="10714" max="10962" width="9.140625" style="7"/>
    <col min="10963" max="10963" width="1.42578125" style="7" customWidth="1"/>
    <col min="10964" max="10964" width="2.140625" style="7" customWidth="1"/>
    <col min="10965" max="10965" width="16.85546875" style="7" customWidth="1"/>
    <col min="10966" max="10966" width="43.42578125" style="7" customWidth="1"/>
    <col min="10967" max="10967" width="22.42578125" style="7" customWidth="1"/>
    <col min="10968" max="10968" width="9.140625" style="7"/>
    <col min="10969" max="10969" width="13.85546875" style="7" bestFit="1" customWidth="1"/>
    <col min="10970" max="11218" width="9.140625" style="7"/>
    <col min="11219" max="11219" width="1.42578125" style="7" customWidth="1"/>
    <col min="11220" max="11220" width="2.140625" style="7" customWidth="1"/>
    <col min="11221" max="11221" width="16.85546875" style="7" customWidth="1"/>
    <col min="11222" max="11222" width="43.42578125" style="7" customWidth="1"/>
    <col min="11223" max="11223" width="22.42578125" style="7" customWidth="1"/>
    <col min="11224" max="11224" width="9.140625" style="7"/>
    <col min="11225" max="11225" width="13.85546875" style="7" bestFit="1" customWidth="1"/>
    <col min="11226" max="11474" width="9.140625" style="7"/>
    <col min="11475" max="11475" width="1.42578125" style="7" customWidth="1"/>
    <col min="11476" max="11476" width="2.140625" style="7" customWidth="1"/>
    <col min="11477" max="11477" width="16.85546875" style="7" customWidth="1"/>
    <col min="11478" max="11478" width="43.42578125" style="7" customWidth="1"/>
    <col min="11479" max="11479" width="22.42578125" style="7" customWidth="1"/>
    <col min="11480" max="11480" width="9.140625" style="7"/>
    <col min="11481" max="11481" width="13.85546875" style="7" bestFit="1" customWidth="1"/>
    <col min="11482" max="11730" width="9.140625" style="7"/>
    <col min="11731" max="11731" width="1.42578125" style="7" customWidth="1"/>
    <col min="11732" max="11732" width="2.140625" style="7" customWidth="1"/>
    <col min="11733" max="11733" width="16.85546875" style="7" customWidth="1"/>
    <col min="11734" max="11734" width="43.42578125" style="7" customWidth="1"/>
    <col min="11735" max="11735" width="22.42578125" style="7" customWidth="1"/>
    <col min="11736" max="11736" width="9.140625" style="7"/>
    <col min="11737" max="11737" width="13.85546875" style="7" bestFit="1" customWidth="1"/>
    <col min="11738" max="11986" width="9.140625" style="7"/>
    <col min="11987" max="11987" width="1.42578125" style="7" customWidth="1"/>
    <col min="11988" max="11988" width="2.140625" style="7" customWidth="1"/>
    <col min="11989" max="11989" width="16.85546875" style="7" customWidth="1"/>
    <col min="11990" max="11990" width="43.42578125" style="7" customWidth="1"/>
    <col min="11991" max="11991" width="22.42578125" style="7" customWidth="1"/>
    <col min="11992" max="11992" width="9.140625" style="7"/>
    <col min="11993" max="11993" width="13.85546875" style="7" bestFit="1" customWidth="1"/>
    <col min="11994" max="12242" width="9.140625" style="7"/>
    <col min="12243" max="12243" width="1.42578125" style="7" customWidth="1"/>
    <col min="12244" max="12244" width="2.140625" style="7" customWidth="1"/>
    <col min="12245" max="12245" width="16.85546875" style="7" customWidth="1"/>
    <col min="12246" max="12246" width="43.42578125" style="7" customWidth="1"/>
    <col min="12247" max="12247" width="22.42578125" style="7" customWidth="1"/>
    <col min="12248" max="12248" width="9.140625" style="7"/>
    <col min="12249" max="12249" width="13.85546875" style="7" bestFit="1" customWidth="1"/>
    <col min="12250" max="12498" width="9.140625" style="7"/>
    <col min="12499" max="12499" width="1.42578125" style="7" customWidth="1"/>
    <col min="12500" max="12500" width="2.140625" style="7" customWidth="1"/>
    <col min="12501" max="12501" width="16.85546875" style="7" customWidth="1"/>
    <col min="12502" max="12502" width="43.42578125" style="7" customWidth="1"/>
    <col min="12503" max="12503" width="22.42578125" style="7" customWidth="1"/>
    <col min="12504" max="12504" width="9.140625" style="7"/>
    <col min="12505" max="12505" width="13.85546875" style="7" bestFit="1" customWidth="1"/>
    <col min="12506" max="12754" width="9.140625" style="7"/>
    <col min="12755" max="12755" width="1.42578125" style="7" customWidth="1"/>
    <col min="12756" max="12756" width="2.140625" style="7" customWidth="1"/>
    <col min="12757" max="12757" width="16.85546875" style="7" customWidth="1"/>
    <col min="12758" max="12758" width="43.42578125" style="7" customWidth="1"/>
    <col min="12759" max="12759" width="22.42578125" style="7" customWidth="1"/>
    <col min="12760" max="12760" width="9.140625" style="7"/>
    <col min="12761" max="12761" width="13.85546875" style="7" bestFit="1" customWidth="1"/>
    <col min="12762" max="13010" width="9.140625" style="7"/>
    <col min="13011" max="13011" width="1.42578125" style="7" customWidth="1"/>
    <col min="13012" max="13012" width="2.140625" style="7" customWidth="1"/>
    <col min="13013" max="13013" width="16.85546875" style="7" customWidth="1"/>
    <col min="13014" max="13014" width="43.42578125" style="7" customWidth="1"/>
    <col min="13015" max="13015" width="22.42578125" style="7" customWidth="1"/>
    <col min="13016" max="13016" width="9.140625" style="7"/>
    <col min="13017" max="13017" width="13.85546875" style="7" bestFit="1" customWidth="1"/>
    <col min="13018" max="13266" width="9.140625" style="7"/>
    <col min="13267" max="13267" width="1.42578125" style="7" customWidth="1"/>
    <col min="13268" max="13268" width="2.140625" style="7" customWidth="1"/>
    <col min="13269" max="13269" width="16.85546875" style="7" customWidth="1"/>
    <col min="13270" max="13270" width="43.42578125" style="7" customWidth="1"/>
    <col min="13271" max="13271" width="22.42578125" style="7" customWidth="1"/>
    <col min="13272" max="13272" width="9.140625" style="7"/>
    <col min="13273" max="13273" width="13.85546875" style="7" bestFit="1" customWidth="1"/>
    <col min="13274" max="13522" width="9.140625" style="7"/>
    <col min="13523" max="13523" width="1.42578125" style="7" customWidth="1"/>
    <col min="13524" max="13524" width="2.140625" style="7" customWidth="1"/>
    <col min="13525" max="13525" width="16.85546875" style="7" customWidth="1"/>
    <col min="13526" max="13526" width="43.42578125" style="7" customWidth="1"/>
    <col min="13527" max="13527" width="22.42578125" style="7" customWidth="1"/>
    <col min="13528" max="13528" width="9.140625" style="7"/>
    <col min="13529" max="13529" width="13.85546875" style="7" bestFit="1" customWidth="1"/>
    <col min="13530" max="13778" width="9.140625" style="7"/>
    <col min="13779" max="13779" width="1.42578125" style="7" customWidth="1"/>
    <col min="13780" max="13780" width="2.140625" style="7" customWidth="1"/>
    <col min="13781" max="13781" width="16.85546875" style="7" customWidth="1"/>
    <col min="13782" max="13782" width="43.42578125" style="7" customWidth="1"/>
    <col min="13783" max="13783" width="22.42578125" style="7" customWidth="1"/>
    <col min="13784" max="13784" width="9.140625" style="7"/>
    <col min="13785" max="13785" width="13.85546875" style="7" bestFit="1" customWidth="1"/>
    <col min="13786" max="14034" width="9.140625" style="7"/>
    <col min="14035" max="14035" width="1.42578125" style="7" customWidth="1"/>
    <col min="14036" max="14036" width="2.140625" style="7" customWidth="1"/>
    <col min="14037" max="14037" width="16.85546875" style="7" customWidth="1"/>
    <col min="14038" max="14038" width="43.42578125" style="7" customWidth="1"/>
    <col min="14039" max="14039" width="22.42578125" style="7" customWidth="1"/>
    <col min="14040" max="14040" width="9.140625" style="7"/>
    <col min="14041" max="14041" width="13.85546875" style="7" bestFit="1" customWidth="1"/>
    <col min="14042" max="14290" width="9.140625" style="7"/>
    <col min="14291" max="14291" width="1.42578125" style="7" customWidth="1"/>
    <col min="14292" max="14292" width="2.140625" style="7" customWidth="1"/>
    <col min="14293" max="14293" width="16.85546875" style="7" customWidth="1"/>
    <col min="14294" max="14294" width="43.42578125" style="7" customWidth="1"/>
    <col min="14295" max="14295" width="22.42578125" style="7" customWidth="1"/>
    <col min="14296" max="14296" width="9.140625" style="7"/>
    <col min="14297" max="14297" width="13.85546875" style="7" bestFit="1" customWidth="1"/>
    <col min="14298" max="14546" width="9.140625" style="7"/>
    <col min="14547" max="14547" width="1.42578125" style="7" customWidth="1"/>
    <col min="14548" max="14548" width="2.140625" style="7" customWidth="1"/>
    <col min="14549" max="14549" width="16.85546875" style="7" customWidth="1"/>
    <col min="14550" max="14550" width="43.42578125" style="7" customWidth="1"/>
    <col min="14551" max="14551" width="22.42578125" style="7" customWidth="1"/>
    <col min="14552" max="14552" width="9.140625" style="7"/>
    <col min="14553" max="14553" width="13.85546875" style="7" bestFit="1" customWidth="1"/>
    <col min="14554" max="14802" width="9.140625" style="7"/>
    <col min="14803" max="14803" width="1.42578125" style="7" customWidth="1"/>
    <col min="14804" max="14804" width="2.140625" style="7" customWidth="1"/>
    <col min="14805" max="14805" width="16.85546875" style="7" customWidth="1"/>
    <col min="14806" max="14806" width="43.42578125" style="7" customWidth="1"/>
    <col min="14807" max="14807" width="22.42578125" style="7" customWidth="1"/>
    <col min="14808" max="14808" width="9.140625" style="7"/>
    <col min="14809" max="14809" width="13.85546875" style="7" bestFit="1" customWidth="1"/>
    <col min="14810" max="15058" width="9.140625" style="7"/>
    <col min="15059" max="15059" width="1.42578125" style="7" customWidth="1"/>
    <col min="15060" max="15060" width="2.140625" style="7" customWidth="1"/>
    <col min="15061" max="15061" width="16.85546875" style="7" customWidth="1"/>
    <col min="15062" max="15062" width="43.42578125" style="7" customWidth="1"/>
    <col min="15063" max="15063" width="22.42578125" style="7" customWidth="1"/>
    <col min="15064" max="15064" width="9.140625" style="7"/>
    <col min="15065" max="15065" width="13.85546875" style="7" bestFit="1" customWidth="1"/>
    <col min="15066" max="15314" width="9.140625" style="7"/>
    <col min="15315" max="15315" width="1.42578125" style="7" customWidth="1"/>
    <col min="15316" max="15316" width="2.140625" style="7" customWidth="1"/>
    <col min="15317" max="15317" width="16.85546875" style="7" customWidth="1"/>
    <col min="15318" max="15318" width="43.42578125" style="7" customWidth="1"/>
    <col min="15319" max="15319" width="22.42578125" style="7" customWidth="1"/>
    <col min="15320" max="15320" width="9.140625" style="7"/>
    <col min="15321" max="15321" width="13.85546875" style="7" bestFit="1" customWidth="1"/>
    <col min="15322" max="15570" width="9.140625" style="7"/>
    <col min="15571" max="15571" width="1.42578125" style="7" customWidth="1"/>
    <col min="15572" max="15572" width="2.140625" style="7" customWidth="1"/>
    <col min="15573" max="15573" width="16.85546875" style="7" customWidth="1"/>
    <col min="15574" max="15574" width="43.42578125" style="7" customWidth="1"/>
    <col min="15575" max="15575" width="22.42578125" style="7" customWidth="1"/>
    <col min="15576" max="15576" width="9.140625" style="7"/>
    <col min="15577" max="15577" width="13.85546875" style="7" bestFit="1" customWidth="1"/>
    <col min="15578" max="15826" width="9.140625" style="7"/>
    <col min="15827" max="15827" width="1.42578125" style="7" customWidth="1"/>
    <col min="15828" max="15828" width="2.140625" style="7" customWidth="1"/>
    <col min="15829" max="15829" width="16.85546875" style="7" customWidth="1"/>
    <col min="15830" max="15830" width="43.42578125" style="7" customWidth="1"/>
    <col min="15831" max="15831" width="22.42578125" style="7" customWidth="1"/>
    <col min="15832" max="15832" width="9.140625" style="7"/>
    <col min="15833" max="15833" width="13.85546875" style="7" bestFit="1" customWidth="1"/>
    <col min="15834" max="16082" width="9.140625" style="7"/>
    <col min="16083" max="16083" width="1.42578125" style="7" customWidth="1"/>
    <col min="16084" max="16084" width="2.140625" style="7" customWidth="1"/>
    <col min="16085" max="16085" width="16.85546875" style="7" customWidth="1"/>
    <col min="16086" max="16086" width="43.42578125" style="7" customWidth="1"/>
    <col min="16087" max="16087" width="22.42578125" style="7" customWidth="1"/>
    <col min="16088" max="16088" width="9.140625" style="7"/>
    <col min="16089" max="16089" width="13.85546875" style="7" bestFit="1" customWidth="1"/>
    <col min="16090" max="16384" width="9.140625" style="7"/>
  </cols>
  <sheetData>
    <row r="2" spans="1:3" x14ac:dyDescent="0.25">
      <c r="C2" s="147" t="s">
        <v>0</v>
      </c>
    </row>
    <row r="3" spans="1:3" x14ac:dyDescent="0.25">
      <c r="A3" s="147"/>
      <c r="B3" s="148"/>
      <c r="C3" s="148"/>
    </row>
    <row r="4" spans="1:3" x14ac:dyDescent="0.25">
      <c r="B4" s="205" t="s">
        <v>1</v>
      </c>
      <c r="C4" s="205"/>
    </row>
    <row r="5" spans="1:3" x14ac:dyDescent="0.25">
      <c r="A5" s="147"/>
      <c r="B5" s="147"/>
      <c r="C5" s="147"/>
    </row>
    <row r="6" spans="1:3" x14ac:dyDescent="0.25">
      <c r="C6" s="144" t="s">
        <v>2</v>
      </c>
    </row>
    <row r="8" spans="1:3" x14ac:dyDescent="0.25">
      <c r="B8" s="206" t="s">
        <v>3</v>
      </c>
      <c r="C8" s="206"/>
    </row>
    <row r="11" spans="1:3" x14ac:dyDescent="0.25">
      <c r="B11" s="147" t="s">
        <v>4</v>
      </c>
    </row>
    <row r="12" spans="1:3" x14ac:dyDescent="0.25">
      <c r="B12" s="143" t="s">
        <v>5</v>
      </c>
    </row>
    <row r="13" spans="1:3" x14ac:dyDescent="0.25">
      <c r="A13" s="144" t="s">
        <v>6</v>
      </c>
      <c r="B13" s="97" t="s">
        <v>7</v>
      </c>
      <c r="C13" s="97"/>
    </row>
    <row r="14" spans="1:3" ht="22.5" x14ac:dyDescent="0.25">
      <c r="A14" s="144" t="s">
        <v>8</v>
      </c>
      <c r="B14" s="97" t="str">
        <f>B19</f>
        <v>Daudzdzīvokļu dzīvojamās ēkas energoefektivitātes paaugstināšanas pasākumi Dzintaru ielā 97/99, Liepājā</v>
      </c>
      <c r="C14" s="97"/>
    </row>
    <row r="15" spans="1:3" x14ac:dyDescent="0.25">
      <c r="A15" s="144" t="s">
        <v>9</v>
      </c>
      <c r="B15" s="98" t="s">
        <v>10</v>
      </c>
      <c r="C15" s="98"/>
    </row>
    <row r="16" spans="1:3" x14ac:dyDescent="0.25">
      <c r="A16" s="144" t="s">
        <v>11</v>
      </c>
      <c r="B16" s="99" t="s">
        <v>12</v>
      </c>
      <c r="C16" s="99"/>
    </row>
    <row r="17" spans="1:3" ht="12" thickBot="1" x14ac:dyDescent="0.3"/>
    <row r="18" spans="1:3" x14ac:dyDescent="0.25">
      <c r="A18" s="100" t="s">
        <v>13</v>
      </c>
      <c r="B18" s="101" t="s">
        <v>14</v>
      </c>
      <c r="C18" s="102" t="s">
        <v>15</v>
      </c>
    </row>
    <row r="19" spans="1:3" ht="22.5" x14ac:dyDescent="0.25">
      <c r="A19" s="34">
        <v>1</v>
      </c>
      <c r="B19" s="103" t="s">
        <v>16</v>
      </c>
      <c r="C19" s="1">
        <f>'Kops a'!E38</f>
        <v>0</v>
      </c>
    </row>
    <row r="20" spans="1:3" ht="12" thickBot="1" x14ac:dyDescent="0.3">
      <c r="A20" s="104"/>
      <c r="B20" s="105" t="s">
        <v>17</v>
      </c>
      <c r="C20" s="2">
        <f>SUM(C19:C19)</f>
        <v>0</v>
      </c>
    </row>
    <row r="21" spans="1:3" ht="12" thickBot="1" x14ac:dyDescent="0.3">
      <c r="B21" s="146"/>
      <c r="C21" s="3"/>
    </row>
    <row r="22" spans="1:3" ht="12" thickBot="1" x14ac:dyDescent="0.3">
      <c r="A22" s="207" t="s">
        <v>18</v>
      </c>
      <c r="B22" s="208"/>
      <c r="C22" s="4">
        <f>ROUND(C20*21%,2)</f>
        <v>0</v>
      </c>
    </row>
    <row r="25" spans="1:3" x14ac:dyDescent="0.25">
      <c r="A25" s="7" t="s">
        <v>19</v>
      </c>
      <c r="B25" s="209"/>
      <c r="C25" s="209"/>
    </row>
    <row r="26" spans="1:3" x14ac:dyDescent="0.25">
      <c r="B26" s="204" t="s">
        <v>20</v>
      </c>
      <c r="C26" s="204"/>
    </row>
    <row r="28" spans="1:3" x14ac:dyDescent="0.25">
      <c r="A28" s="7" t="s">
        <v>21</v>
      </c>
      <c r="B28" s="12"/>
      <c r="C28" s="12"/>
    </row>
    <row r="29" spans="1:3" x14ac:dyDescent="0.25">
      <c r="A29" s="12"/>
      <c r="B29" s="12"/>
      <c r="C29" s="12"/>
    </row>
    <row r="30" spans="1:3" x14ac:dyDescent="0.25">
      <c r="A30" s="7" t="s">
        <v>22</v>
      </c>
    </row>
    <row r="32" spans="1:3" x14ac:dyDescent="0.25">
      <c r="A32" s="11" t="s">
        <v>23</v>
      </c>
    </row>
    <row r="33" spans="1:1" x14ac:dyDescent="0.25">
      <c r="A33" s="11" t="s">
        <v>24</v>
      </c>
    </row>
  </sheetData>
  <mergeCells count="5">
    <mergeCell ref="B26:C26"/>
    <mergeCell ref="B4:C4"/>
    <mergeCell ref="B8:C8"/>
    <mergeCell ref="A22:B22"/>
    <mergeCell ref="B25:C25"/>
  </mergeCells>
  <conditionalFormatting sqref="C19:C20 C22">
    <cfRule type="cellIs" dxfId="316" priority="9" operator="equal">
      <formula>0</formula>
    </cfRule>
  </conditionalFormatting>
  <conditionalFormatting sqref="B13:B16">
    <cfRule type="cellIs" dxfId="315" priority="8" operator="equal">
      <formula>0</formula>
    </cfRule>
  </conditionalFormatting>
  <conditionalFormatting sqref="B19">
    <cfRule type="cellIs" dxfId="314" priority="7" operator="equal">
      <formula>0</formula>
    </cfRule>
  </conditionalFormatting>
  <conditionalFormatting sqref="B28">
    <cfRule type="cellIs" dxfId="313" priority="5" operator="equal">
      <formula>0</formula>
    </cfRule>
  </conditionalFormatting>
  <conditionalFormatting sqref="B25:C25">
    <cfRule type="cellIs" dxfId="312" priority="3" operator="equal">
      <formula>0</formula>
    </cfRule>
  </conditionalFormatting>
  <conditionalFormatting sqref="A19">
    <cfRule type="cellIs" dxfId="311" priority="2" operator="equal">
      <formula>0</formula>
    </cfRule>
  </conditionalFormatting>
  <conditionalFormatting sqref="A30">
    <cfRule type="containsText" dxfId="310" priority="1" operator="containsText" text="Tāme sastādīta 20__. gada __. _________">
      <formula>NOT(ISERROR(SEARCH("Tāme sastādīta 20__. gada __. _________",A30)))</formula>
    </cfRule>
  </conditionalFormatting>
  <pageMargins left="0" right="0" top="0.78740157480314965" bottom="0" header="0"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83"/>
  <sheetViews>
    <sheetView view="pageBreakPreview" topLeftCell="A35" zoomScaleNormal="100" zoomScaleSheetLayoutView="100" workbookViewId="0">
      <selection activeCell="J51" sqref="I15:J51"/>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40" customWidth="1"/>
    <col min="6" max="12" width="5.7109375" style="7" customWidth="1"/>
    <col min="13" max="13" width="7.28515625" style="7" customWidth="1"/>
    <col min="14" max="14" width="7.85546875" style="7" customWidth="1"/>
    <col min="15" max="15" width="7.42578125" style="7" customWidth="1"/>
    <col min="16" max="16" width="7.140625" style="7" customWidth="1"/>
    <col min="17" max="16384" width="9.140625" style="7"/>
  </cols>
  <sheetData>
    <row r="1" spans="1:16" x14ac:dyDescent="0.25">
      <c r="C1" s="144" t="s">
        <v>50</v>
      </c>
      <c r="D1" s="19">
        <v>8</v>
      </c>
      <c r="E1" s="143"/>
      <c r="N1" s="10"/>
      <c r="O1" s="144"/>
      <c r="P1" s="10"/>
    </row>
    <row r="2" spans="1:16" x14ac:dyDescent="0.25">
      <c r="A2" s="11"/>
      <c r="B2" s="11"/>
      <c r="C2" s="259" t="s">
        <v>257</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P52</f>
        <v>0</v>
      </c>
      <c r="O9" s="271"/>
      <c r="P9" s="12"/>
    </row>
    <row r="10" spans="1:16" x14ac:dyDescent="0.25">
      <c r="A10" s="13"/>
      <c r="B10" s="14"/>
      <c r="C10" s="144"/>
      <c r="E10" s="143"/>
      <c r="L10" s="11"/>
      <c r="M10" s="11"/>
      <c r="O10" s="41"/>
      <c r="P10" s="42" t="str">
        <f>A58</f>
        <v>Tāme sastādīta 20__. gada __. _________</v>
      </c>
    </row>
    <row r="11" spans="1:16" x14ac:dyDescent="0.25">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05.75" customHeight="1" x14ac:dyDescent="0.25">
      <c r="A13" s="265"/>
      <c r="B13" s="267"/>
      <c r="C13" s="275"/>
      <c r="D13" s="276"/>
      <c r="E13" s="277"/>
      <c r="F13" s="150" t="s">
        <v>60</v>
      </c>
      <c r="G13" s="151" t="s">
        <v>61</v>
      </c>
      <c r="H13" s="151" t="s">
        <v>62</v>
      </c>
      <c r="I13" s="151" t="s">
        <v>63</v>
      </c>
      <c r="J13" s="151" t="s">
        <v>64</v>
      </c>
      <c r="K13" s="25" t="s">
        <v>65</v>
      </c>
      <c r="L13" s="150" t="s">
        <v>60</v>
      </c>
      <c r="M13" s="151" t="s">
        <v>62</v>
      </c>
      <c r="N13" s="151" t="s">
        <v>63</v>
      </c>
      <c r="O13" s="151" t="s">
        <v>64</v>
      </c>
      <c r="P13" s="25" t="s">
        <v>65</v>
      </c>
    </row>
    <row r="14" spans="1:16" ht="19.5" x14ac:dyDescent="0.25">
      <c r="A14" s="73"/>
      <c r="B14" s="73"/>
      <c r="C14" s="153" t="s">
        <v>258</v>
      </c>
      <c r="D14" s="73"/>
      <c r="E14" s="59"/>
      <c r="F14" s="36"/>
      <c r="G14" s="26"/>
      <c r="H14" s="26">
        <f>ROUND(F14*G14,2)</f>
        <v>0</v>
      </c>
      <c r="I14" s="26"/>
      <c r="J14" s="26"/>
      <c r="K14" s="27">
        <f>SUM(H14:J14)</f>
        <v>0</v>
      </c>
      <c r="L14" s="28">
        <f>ROUND(E14*F14,2)</f>
        <v>0</v>
      </c>
      <c r="M14" s="26">
        <f>ROUND(H14*E14,2)</f>
        <v>0</v>
      </c>
      <c r="N14" s="26">
        <f>ROUND(I14*E14,2)</f>
        <v>0</v>
      </c>
      <c r="O14" s="26">
        <f>ROUND(J14*E14,2)</f>
        <v>0</v>
      </c>
      <c r="P14" s="27">
        <f>SUM(M14:O14)</f>
        <v>0</v>
      </c>
    </row>
    <row r="15" spans="1:16" ht="22.5" x14ac:dyDescent="0.25">
      <c r="A15" s="62">
        <v>1</v>
      </c>
      <c r="B15" s="62" t="s">
        <v>66</v>
      </c>
      <c r="C15" s="63" t="s">
        <v>259</v>
      </c>
      <c r="D15" s="63"/>
      <c r="E15" s="107"/>
      <c r="F15" s="36"/>
      <c r="G15" s="26"/>
      <c r="H15" s="16">
        <f t="shared" ref="H15:H51" si="0">ROUND(F15*G15,2)</f>
        <v>0</v>
      </c>
      <c r="I15" s="26"/>
      <c r="J15" s="26"/>
      <c r="K15" s="17">
        <f t="shared" ref="K15:K51" si="1">SUM(H15:J15)</f>
        <v>0</v>
      </c>
      <c r="L15" s="18">
        <f t="shared" ref="L15:L51" si="2">ROUND(E15*F15,2)</f>
        <v>0</v>
      </c>
      <c r="M15" s="16">
        <f t="shared" ref="M15:M51" si="3">ROUND(H15*E15,2)</f>
        <v>0</v>
      </c>
      <c r="N15" s="16">
        <f t="shared" ref="N15:N51" si="4">ROUND(I15*E15,2)</f>
        <v>0</v>
      </c>
      <c r="O15" s="16">
        <f t="shared" ref="O15:O51" si="5">ROUND(J15*E15,2)</f>
        <v>0</v>
      </c>
      <c r="P15" s="17">
        <f t="shared" ref="P15:P51" si="6">SUM(M15:O15)</f>
        <v>0</v>
      </c>
    </row>
    <row r="16" spans="1:16" ht="22.5" x14ac:dyDescent="0.25">
      <c r="A16" s="62"/>
      <c r="B16" s="62"/>
      <c r="C16" s="62" t="s">
        <v>260</v>
      </c>
      <c r="D16" s="62" t="s">
        <v>116</v>
      </c>
      <c r="E16" s="107">
        <v>2.8</v>
      </c>
      <c r="F16" s="36"/>
      <c r="G16" s="26"/>
      <c r="H16" s="16">
        <f t="shared" si="0"/>
        <v>0</v>
      </c>
      <c r="I16" s="26"/>
      <c r="J16" s="26"/>
      <c r="K16" s="17">
        <f t="shared" si="1"/>
        <v>0</v>
      </c>
      <c r="L16" s="18">
        <f t="shared" si="2"/>
        <v>0</v>
      </c>
      <c r="M16" s="16">
        <f t="shared" si="3"/>
        <v>0</v>
      </c>
      <c r="N16" s="16">
        <f t="shared" si="4"/>
        <v>0</v>
      </c>
      <c r="O16" s="16">
        <f t="shared" si="5"/>
        <v>0</v>
      </c>
      <c r="P16" s="17">
        <f t="shared" si="6"/>
        <v>0</v>
      </c>
    </row>
    <row r="17" spans="1:16" ht="22.5" x14ac:dyDescent="0.25">
      <c r="A17" s="62"/>
      <c r="B17" s="62"/>
      <c r="C17" s="62" t="s">
        <v>261</v>
      </c>
      <c r="D17" s="62" t="s">
        <v>116</v>
      </c>
      <c r="E17" s="107">
        <v>6.8</v>
      </c>
      <c r="F17" s="36"/>
      <c r="G17" s="26"/>
      <c r="H17" s="16">
        <f t="shared" si="0"/>
        <v>0</v>
      </c>
      <c r="I17" s="26"/>
      <c r="J17" s="26"/>
      <c r="K17" s="17">
        <f t="shared" si="1"/>
        <v>0</v>
      </c>
      <c r="L17" s="18">
        <f t="shared" si="2"/>
        <v>0</v>
      </c>
      <c r="M17" s="16">
        <f t="shared" si="3"/>
        <v>0</v>
      </c>
      <c r="N17" s="16">
        <f t="shared" si="4"/>
        <v>0</v>
      </c>
      <c r="O17" s="16">
        <f t="shared" si="5"/>
        <v>0</v>
      </c>
      <c r="P17" s="17">
        <f>SUM(M17:O17)</f>
        <v>0</v>
      </c>
    </row>
    <row r="18" spans="1:16" x14ac:dyDescent="0.25">
      <c r="A18" s="62"/>
      <c r="B18" s="62"/>
      <c r="C18" s="174" t="s">
        <v>262</v>
      </c>
      <c r="D18" s="62" t="s">
        <v>116</v>
      </c>
      <c r="E18" s="107">
        <v>7.48</v>
      </c>
      <c r="F18" s="36"/>
      <c r="G18" s="26"/>
      <c r="H18" s="16"/>
      <c r="I18" s="26"/>
      <c r="J18" s="26"/>
      <c r="K18" s="17">
        <f t="shared" si="1"/>
        <v>0</v>
      </c>
      <c r="L18" s="18"/>
      <c r="M18" s="16"/>
      <c r="N18" s="16">
        <f t="shared" si="4"/>
        <v>0</v>
      </c>
      <c r="O18" s="16"/>
      <c r="P18" s="17">
        <f>SUM(M18:O18)</f>
        <v>0</v>
      </c>
    </row>
    <row r="19" spans="1:16" ht="22.5" x14ac:dyDescent="0.25">
      <c r="A19" s="62"/>
      <c r="B19" s="62"/>
      <c r="C19" s="62" t="s">
        <v>263</v>
      </c>
      <c r="D19" s="62" t="s">
        <v>73</v>
      </c>
      <c r="E19" s="107">
        <v>25</v>
      </c>
      <c r="F19" s="36"/>
      <c r="G19" s="26"/>
      <c r="H19" s="16">
        <f t="shared" si="0"/>
        <v>0</v>
      </c>
      <c r="I19" s="26"/>
      <c r="J19" s="26"/>
      <c r="K19" s="17">
        <f t="shared" si="1"/>
        <v>0</v>
      </c>
      <c r="L19" s="18">
        <f t="shared" si="2"/>
        <v>0</v>
      </c>
      <c r="M19" s="16">
        <f t="shared" si="3"/>
        <v>0</v>
      </c>
      <c r="N19" s="16">
        <f t="shared" si="4"/>
        <v>0</v>
      </c>
      <c r="O19" s="16">
        <f t="shared" si="5"/>
        <v>0</v>
      </c>
      <c r="P19" s="17">
        <f t="shared" si="6"/>
        <v>0</v>
      </c>
    </row>
    <row r="20" spans="1:16" ht="22.5" x14ac:dyDescent="0.25">
      <c r="A20" s="62"/>
      <c r="B20" s="62"/>
      <c r="C20" s="62" t="s">
        <v>264</v>
      </c>
      <c r="D20" s="62" t="s">
        <v>96</v>
      </c>
      <c r="E20" s="107">
        <v>64</v>
      </c>
      <c r="F20" s="36"/>
      <c r="G20" s="26"/>
      <c r="H20" s="16">
        <f t="shared" si="0"/>
        <v>0</v>
      </c>
      <c r="I20" s="26"/>
      <c r="J20" s="26"/>
      <c r="K20" s="17">
        <f t="shared" si="1"/>
        <v>0</v>
      </c>
      <c r="L20" s="18">
        <f t="shared" si="2"/>
        <v>0</v>
      </c>
      <c r="M20" s="16">
        <f t="shared" si="3"/>
        <v>0</v>
      </c>
      <c r="N20" s="16">
        <f t="shared" si="4"/>
        <v>0</v>
      </c>
      <c r="O20" s="16">
        <f t="shared" si="5"/>
        <v>0</v>
      </c>
      <c r="P20" s="17">
        <f t="shared" si="6"/>
        <v>0</v>
      </c>
    </row>
    <row r="21" spans="1:16" ht="22.5" x14ac:dyDescent="0.25">
      <c r="A21" s="62"/>
      <c r="B21" s="62"/>
      <c r="C21" s="62" t="s">
        <v>265</v>
      </c>
      <c r="D21" s="62" t="s">
        <v>73</v>
      </c>
      <c r="E21" s="107">
        <v>30</v>
      </c>
      <c r="F21" s="36"/>
      <c r="G21" s="26"/>
      <c r="H21" s="16">
        <f t="shared" si="0"/>
        <v>0</v>
      </c>
      <c r="I21" s="26"/>
      <c r="J21" s="26"/>
      <c r="K21" s="17">
        <f t="shared" si="1"/>
        <v>0</v>
      </c>
      <c r="L21" s="18">
        <f t="shared" si="2"/>
        <v>0</v>
      </c>
      <c r="M21" s="16">
        <f t="shared" si="3"/>
        <v>0</v>
      </c>
      <c r="N21" s="16">
        <f t="shared" si="4"/>
        <v>0</v>
      </c>
      <c r="O21" s="16">
        <f t="shared" si="5"/>
        <v>0</v>
      </c>
      <c r="P21" s="17">
        <f t="shared" si="6"/>
        <v>0</v>
      </c>
    </row>
    <row r="22" spans="1:16" ht="22.5" x14ac:dyDescent="0.25">
      <c r="A22" s="62">
        <v>2</v>
      </c>
      <c r="B22" s="62" t="s">
        <v>66</v>
      </c>
      <c r="C22" s="62" t="s">
        <v>266</v>
      </c>
      <c r="D22" s="62" t="s">
        <v>96</v>
      </c>
      <c r="E22" s="107">
        <v>2</v>
      </c>
      <c r="F22" s="36"/>
      <c r="G22" s="26"/>
      <c r="H22" s="16">
        <f t="shared" si="0"/>
        <v>0</v>
      </c>
      <c r="I22" s="26"/>
      <c r="J22" s="26"/>
      <c r="K22" s="17">
        <f t="shared" si="1"/>
        <v>0</v>
      </c>
      <c r="L22" s="18">
        <f t="shared" si="2"/>
        <v>0</v>
      </c>
      <c r="M22" s="16">
        <f t="shared" si="3"/>
        <v>0</v>
      </c>
      <c r="N22" s="16">
        <f t="shared" si="4"/>
        <v>0</v>
      </c>
      <c r="O22" s="16">
        <f t="shared" si="5"/>
        <v>0</v>
      </c>
      <c r="P22" s="17">
        <f t="shared" si="6"/>
        <v>0</v>
      </c>
    </row>
    <row r="23" spans="1:16" ht="22.5" x14ac:dyDescent="0.25">
      <c r="A23" s="62"/>
      <c r="B23" s="62"/>
      <c r="C23" s="62" t="s">
        <v>267</v>
      </c>
      <c r="D23" s="62" t="s">
        <v>73</v>
      </c>
      <c r="E23" s="107">
        <v>6</v>
      </c>
      <c r="F23" s="36"/>
      <c r="G23" s="26"/>
      <c r="H23" s="16">
        <f t="shared" si="0"/>
        <v>0</v>
      </c>
      <c r="I23" s="26"/>
      <c r="J23" s="26"/>
      <c r="K23" s="17">
        <f t="shared" si="1"/>
        <v>0</v>
      </c>
      <c r="L23" s="18">
        <f t="shared" si="2"/>
        <v>0</v>
      </c>
      <c r="M23" s="16">
        <f t="shared" si="3"/>
        <v>0</v>
      </c>
      <c r="N23" s="16">
        <f t="shared" si="4"/>
        <v>0</v>
      </c>
      <c r="O23" s="16">
        <f t="shared" si="5"/>
        <v>0</v>
      </c>
      <c r="P23" s="17">
        <f t="shared" si="6"/>
        <v>0</v>
      </c>
    </row>
    <row r="24" spans="1:16" x14ac:dyDescent="0.25">
      <c r="A24" s="62"/>
      <c r="B24" s="62"/>
      <c r="C24" s="174" t="s">
        <v>268</v>
      </c>
      <c r="D24" s="62" t="s">
        <v>116</v>
      </c>
      <c r="E24" s="107">
        <v>0.3</v>
      </c>
      <c r="F24" s="36"/>
      <c r="G24" s="26"/>
      <c r="H24" s="16">
        <f t="shared" si="0"/>
        <v>0</v>
      </c>
      <c r="I24" s="26"/>
      <c r="J24" s="26"/>
      <c r="K24" s="17">
        <f t="shared" si="1"/>
        <v>0</v>
      </c>
      <c r="L24" s="18">
        <f t="shared" si="2"/>
        <v>0</v>
      </c>
      <c r="M24" s="16">
        <f t="shared" si="3"/>
        <v>0</v>
      </c>
      <c r="N24" s="16">
        <f t="shared" si="4"/>
        <v>0</v>
      </c>
      <c r="O24" s="16">
        <f t="shared" si="5"/>
        <v>0</v>
      </c>
      <c r="P24" s="17">
        <f t="shared" si="6"/>
        <v>0</v>
      </c>
    </row>
    <row r="25" spans="1:16" x14ac:dyDescent="0.25">
      <c r="A25" s="62"/>
      <c r="B25" s="62"/>
      <c r="C25" s="175" t="s">
        <v>269</v>
      </c>
      <c r="D25" s="62" t="s">
        <v>73</v>
      </c>
      <c r="E25" s="107">
        <v>6.6</v>
      </c>
      <c r="F25" s="36"/>
      <c r="G25" s="26"/>
      <c r="H25" s="16">
        <f t="shared" si="0"/>
        <v>0</v>
      </c>
      <c r="I25" s="26"/>
      <c r="J25" s="26"/>
      <c r="K25" s="17">
        <f t="shared" si="1"/>
        <v>0</v>
      </c>
      <c r="L25" s="18">
        <f t="shared" si="2"/>
        <v>0</v>
      </c>
      <c r="M25" s="16">
        <f t="shared" si="3"/>
        <v>0</v>
      </c>
      <c r="N25" s="16">
        <f t="shared" si="4"/>
        <v>0</v>
      </c>
      <c r="O25" s="16">
        <f t="shared" si="5"/>
        <v>0</v>
      </c>
      <c r="P25" s="17">
        <f t="shared" si="6"/>
        <v>0</v>
      </c>
    </row>
    <row r="26" spans="1:16" x14ac:dyDescent="0.25">
      <c r="A26" s="62"/>
      <c r="B26" s="62"/>
      <c r="C26" s="62" t="s">
        <v>270</v>
      </c>
      <c r="D26" s="62" t="s">
        <v>73</v>
      </c>
      <c r="E26" s="107">
        <v>6</v>
      </c>
      <c r="F26" s="36"/>
      <c r="G26" s="26"/>
      <c r="H26" s="16">
        <f t="shared" si="0"/>
        <v>0</v>
      </c>
      <c r="I26" s="26"/>
      <c r="J26" s="26"/>
      <c r="K26" s="17">
        <f t="shared" si="1"/>
        <v>0</v>
      </c>
      <c r="L26" s="18">
        <f t="shared" si="2"/>
        <v>0</v>
      </c>
      <c r="M26" s="16">
        <f t="shared" si="3"/>
        <v>0</v>
      </c>
      <c r="N26" s="16">
        <f t="shared" si="4"/>
        <v>0</v>
      </c>
      <c r="O26" s="16">
        <f t="shared" si="5"/>
        <v>0</v>
      </c>
      <c r="P26" s="17">
        <f t="shared" si="6"/>
        <v>0</v>
      </c>
    </row>
    <row r="27" spans="1:16" x14ac:dyDescent="0.25">
      <c r="A27" s="62"/>
      <c r="B27" s="62"/>
      <c r="C27" s="62" t="s">
        <v>271</v>
      </c>
      <c r="D27" s="62" t="s">
        <v>116</v>
      </c>
      <c r="E27" s="107">
        <v>3.1</v>
      </c>
      <c r="F27" s="36"/>
      <c r="G27" s="26"/>
      <c r="H27" s="16">
        <f t="shared" si="0"/>
        <v>0</v>
      </c>
      <c r="I27" s="26"/>
      <c r="J27" s="26"/>
      <c r="K27" s="17">
        <f t="shared" si="1"/>
        <v>0</v>
      </c>
      <c r="L27" s="18">
        <f t="shared" si="2"/>
        <v>0</v>
      </c>
      <c r="M27" s="16">
        <f t="shared" si="3"/>
        <v>0</v>
      </c>
      <c r="N27" s="16">
        <f t="shared" si="4"/>
        <v>0</v>
      </c>
      <c r="O27" s="16">
        <f t="shared" si="5"/>
        <v>0</v>
      </c>
      <c r="P27" s="17">
        <f t="shared" si="6"/>
        <v>0</v>
      </c>
    </row>
    <row r="28" spans="1:16" ht="22.5" x14ac:dyDescent="0.25">
      <c r="A28" s="62"/>
      <c r="B28" s="62"/>
      <c r="C28" s="62" t="s">
        <v>272</v>
      </c>
      <c r="D28" s="62" t="s">
        <v>116</v>
      </c>
      <c r="E28" s="107">
        <v>1.7</v>
      </c>
      <c r="F28" s="36"/>
      <c r="G28" s="26"/>
      <c r="H28" s="16">
        <f t="shared" si="0"/>
        <v>0</v>
      </c>
      <c r="I28" s="26"/>
      <c r="J28" s="26"/>
      <c r="K28" s="17">
        <f t="shared" si="1"/>
        <v>0</v>
      </c>
      <c r="L28" s="18">
        <f t="shared" si="2"/>
        <v>0</v>
      </c>
      <c r="M28" s="16">
        <f t="shared" si="3"/>
        <v>0</v>
      </c>
      <c r="N28" s="16">
        <f t="shared" si="4"/>
        <v>0</v>
      </c>
      <c r="O28" s="16">
        <f t="shared" si="5"/>
        <v>0</v>
      </c>
      <c r="P28" s="17">
        <f t="shared" si="6"/>
        <v>0</v>
      </c>
    </row>
    <row r="29" spans="1:16" x14ac:dyDescent="0.25">
      <c r="A29" s="62"/>
      <c r="B29" s="62"/>
      <c r="C29" s="174" t="s">
        <v>147</v>
      </c>
      <c r="D29" s="62" t="s">
        <v>116</v>
      </c>
      <c r="E29" s="107">
        <v>1.87</v>
      </c>
      <c r="F29" s="36"/>
      <c r="G29" s="26"/>
      <c r="H29" s="16"/>
      <c r="I29" s="26"/>
      <c r="J29" s="26"/>
      <c r="K29" s="17">
        <f t="shared" si="1"/>
        <v>0</v>
      </c>
      <c r="L29" s="18"/>
      <c r="M29" s="16"/>
      <c r="N29" s="16">
        <f t="shared" si="4"/>
        <v>0</v>
      </c>
      <c r="O29" s="16"/>
      <c r="P29" s="17">
        <f t="shared" si="6"/>
        <v>0</v>
      </c>
    </row>
    <row r="30" spans="1:16" x14ac:dyDescent="0.25">
      <c r="A30" s="62"/>
      <c r="B30" s="62"/>
      <c r="C30" s="62" t="s">
        <v>273</v>
      </c>
      <c r="D30" s="62" t="s">
        <v>116</v>
      </c>
      <c r="E30" s="107">
        <v>1.8</v>
      </c>
      <c r="F30" s="36"/>
      <c r="G30" s="26"/>
      <c r="H30" s="16">
        <f t="shared" si="0"/>
        <v>0</v>
      </c>
      <c r="I30" s="26"/>
      <c r="J30" s="26"/>
      <c r="K30" s="17">
        <f t="shared" si="1"/>
        <v>0</v>
      </c>
      <c r="L30" s="18">
        <f t="shared" si="2"/>
        <v>0</v>
      </c>
      <c r="M30" s="16">
        <f t="shared" si="3"/>
        <v>0</v>
      </c>
      <c r="N30" s="16">
        <f t="shared" si="4"/>
        <v>0</v>
      </c>
      <c r="O30" s="16">
        <f t="shared" si="5"/>
        <v>0</v>
      </c>
      <c r="P30" s="17">
        <f t="shared" si="6"/>
        <v>0</v>
      </c>
    </row>
    <row r="31" spans="1:16" x14ac:dyDescent="0.25">
      <c r="A31" s="62"/>
      <c r="B31" s="62"/>
      <c r="C31" s="174" t="s">
        <v>268</v>
      </c>
      <c r="D31" s="62" t="s">
        <v>116</v>
      </c>
      <c r="E31" s="107">
        <v>1.89</v>
      </c>
      <c r="F31" s="36"/>
      <c r="G31" s="26"/>
      <c r="H31" s="16"/>
      <c r="I31" s="26"/>
      <c r="J31" s="26"/>
      <c r="K31" s="17">
        <f t="shared" si="1"/>
        <v>0</v>
      </c>
      <c r="L31" s="18"/>
      <c r="M31" s="16"/>
      <c r="N31" s="16">
        <f t="shared" si="4"/>
        <v>0</v>
      </c>
      <c r="O31" s="16"/>
      <c r="P31" s="17">
        <f t="shared" si="6"/>
        <v>0</v>
      </c>
    </row>
    <row r="32" spans="1:16" x14ac:dyDescent="0.25">
      <c r="A32" s="62"/>
      <c r="B32" s="62"/>
      <c r="C32" s="62" t="s">
        <v>274</v>
      </c>
      <c r="D32" s="62" t="s">
        <v>73</v>
      </c>
      <c r="E32" s="107">
        <v>14.4</v>
      </c>
      <c r="F32" s="36"/>
      <c r="G32" s="26"/>
      <c r="H32" s="16">
        <f t="shared" si="0"/>
        <v>0</v>
      </c>
      <c r="I32" s="26"/>
      <c r="J32" s="26"/>
      <c r="K32" s="17">
        <f t="shared" si="1"/>
        <v>0</v>
      </c>
      <c r="L32" s="18">
        <f t="shared" si="2"/>
        <v>0</v>
      </c>
      <c r="M32" s="16">
        <f t="shared" si="3"/>
        <v>0</v>
      </c>
      <c r="N32" s="16">
        <f t="shared" si="4"/>
        <v>0</v>
      </c>
      <c r="O32" s="16">
        <f t="shared" si="5"/>
        <v>0</v>
      </c>
      <c r="P32" s="17">
        <f t="shared" si="6"/>
        <v>0</v>
      </c>
    </row>
    <row r="33" spans="1:16" ht="22.5" x14ac:dyDescent="0.25">
      <c r="A33" s="62"/>
      <c r="B33" s="62"/>
      <c r="C33" s="62" t="s">
        <v>275</v>
      </c>
      <c r="D33" s="62" t="s">
        <v>96</v>
      </c>
      <c r="E33" s="107">
        <v>6</v>
      </c>
      <c r="F33" s="36"/>
      <c r="G33" s="26"/>
      <c r="H33" s="16">
        <f t="shared" si="0"/>
        <v>0</v>
      </c>
      <c r="I33" s="26"/>
      <c r="J33" s="26"/>
      <c r="K33" s="17">
        <f t="shared" si="1"/>
        <v>0</v>
      </c>
      <c r="L33" s="18">
        <f t="shared" si="2"/>
        <v>0</v>
      </c>
      <c r="M33" s="16">
        <f t="shared" si="3"/>
        <v>0</v>
      </c>
      <c r="N33" s="16">
        <f t="shared" si="4"/>
        <v>0</v>
      </c>
      <c r="O33" s="16">
        <f t="shared" si="5"/>
        <v>0</v>
      </c>
      <c r="P33" s="17">
        <f t="shared" si="6"/>
        <v>0</v>
      </c>
    </row>
    <row r="34" spans="1:16" ht="22.5" x14ac:dyDescent="0.25">
      <c r="A34" s="62"/>
      <c r="B34" s="62"/>
      <c r="C34" s="62" t="s">
        <v>276</v>
      </c>
      <c r="D34" s="62" t="s">
        <v>83</v>
      </c>
      <c r="E34" s="107">
        <v>2.2000000000000002</v>
      </c>
      <c r="F34" s="36"/>
      <c r="G34" s="26"/>
      <c r="H34" s="16">
        <f t="shared" si="0"/>
        <v>0</v>
      </c>
      <c r="I34" s="26"/>
      <c r="J34" s="26"/>
      <c r="K34" s="17">
        <f t="shared" si="1"/>
        <v>0</v>
      </c>
      <c r="L34" s="18">
        <f t="shared" si="2"/>
        <v>0</v>
      </c>
      <c r="M34" s="16">
        <f t="shared" si="3"/>
        <v>0</v>
      </c>
      <c r="N34" s="16">
        <f t="shared" si="4"/>
        <v>0</v>
      </c>
      <c r="O34" s="16">
        <f t="shared" si="5"/>
        <v>0</v>
      </c>
      <c r="P34" s="17">
        <f t="shared" si="6"/>
        <v>0</v>
      </c>
    </row>
    <row r="35" spans="1:16" ht="22.5" x14ac:dyDescent="0.25">
      <c r="A35" s="62">
        <v>3</v>
      </c>
      <c r="B35" s="62" t="s">
        <v>66</v>
      </c>
      <c r="C35" s="62" t="s">
        <v>277</v>
      </c>
      <c r="D35" s="62" t="s">
        <v>96</v>
      </c>
      <c r="E35" s="107">
        <v>6</v>
      </c>
      <c r="F35" s="36"/>
      <c r="G35" s="26"/>
      <c r="H35" s="16">
        <f t="shared" si="0"/>
        <v>0</v>
      </c>
      <c r="I35" s="26"/>
      <c r="J35" s="26"/>
      <c r="K35" s="17">
        <f t="shared" si="1"/>
        <v>0</v>
      </c>
      <c r="L35" s="18">
        <f t="shared" si="2"/>
        <v>0</v>
      </c>
      <c r="M35" s="16">
        <f t="shared" si="3"/>
        <v>0</v>
      </c>
      <c r="N35" s="16">
        <f t="shared" si="4"/>
        <v>0</v>
      </c>
      <c r="O35" s="16">
        <f t="shared" si="5"/>
        <v>0</v>
      </c>
      <c r="P35" s="17">
        <f t="shared" si="6"/>
        <v>0</v>
      </c>
    </row>
    <row r="36" spans="1:16" ht="22.5" x14ac:dyDescent="0.25">
      <c r="A36" s="62"/>
      <c r="B36" s="62"/>
      <c r="C36" s="62" t="s">
        <v>278</v>
      </c>
      <c r="D36" s="62" t="s">
        <v>73</v>
      </c>
      <c r="E36" s="107">
        <v>3.27</v>
      </c>
      <c r="F36" s="36"/>
      <c r="G36" s="26"/>
      <c r="H36" s="16">
        <f t="shared" si="0"/>
        <v>0</v>
      </c>
      <c r="I36" s="26"/>
      <c r="J36" s="26"/>
      <c r="K36" s="17">
        <f t="shared" si="1"/>
        <v>0</v>
      </c>
      <c r="L36" s="18">
        <f t="shared" si="2"/>
        <v>0</v>
      </c>
      <c r="M36" s="16">
        <f t="shared" si="3"/>
        <v>0</v>
      </c>
      <c r="N36" s="16">
        <f t="shared" si="4"/>
        <v>0</v>
      </c>
      <c r="O36" s="16">
        <f t="shared" si="5"/>
        <v>0</v>
      </c>
      <c r="P36" s="17">
        <f t="shared" si="6"/>
        <v>0</v>
      </c>
    </row>
    <row r="37" spans="1:16" ht="22.5" x14ac:dyDescent="0.25">
      <c r="A37" s="62"/>
      <c r="B37" s="62"/>
      <c r="C37" s="62" t="s">
        <v>267</v>
      </c>
      <c r="D37" s="62" t="s">
        <v>73</v>
      </c>
      <c r="E37" s="107">
        <v>36</v>
      </c>
      <c r="F37" s="36"/>
      <c r="G37" s="26"/>
      <c r="H37" s="16">
        <f t="shared" si="0"/>
        <v>0</v>
      </c>
      <c r="I37" s="26"/>
      <c r="J37" s="26"/>
      <c r="K37" s="17">
        <f t="shared" si="1"/>
        <v>0</v>
      </c>
      <c r="L37" s="18">
        <f t="shared" si="2"/>
        <v>0</v>
      </c>
      <c r="M37" s="16">
        <f t="shared" si="3"/>
        <v>0</v>
      </c>
      <c r="N37" s="16">
        <f t="shared" si="4"/>
        <v>0</v>
      </c>
      <c r="O37" s="16">
        <f t="shared" si="5"/>
        <v>0</v>
      </c>
      <c r="P37" s="17">
        <f t="shared" si="6"/>
        <v>0</v>
      </c>
    </row>
    <row r="38" spans="1:16" x14ac:dyDescent="0.25">
      <c r="A38" s="62"/>
      <c r="B38" s="62"/>
      <c r="C38" s="174" t="s">
        <v>268</v>
      </c>
      <c r="D38" s="62" t="s">
        <v>116</v>
      </c>
      <c r="E38" s="107">
        <v>1.8</v>
      </c>
      <c r="F38" s="36"/>
      <c r="G38" s="26"/>
      <c r="H38" s="16">
        <f t="shared" si="0"/>
        <v>0</v>
      </c>
      <c r="I38" s="26"/>
      <c r="J38" s="26"/>
      <c r="K38" s="17">
        <f t="shared" si="1"/>
        <v>0</v>
      </c>
      <c r="L38" s="18">
        <f t="shared" si="2"/>
        <v>0</v>
      </c>
      <c r="M38" s="16">
        <f t="shared" si="3"/>
        <v>0</v>
      </c>
      <c r="N38" s="16">
        <f t="shared" si="4"/>
        <v>0</v>
      </c>
      <c r="O38" s="16">
        <f t="shared" si="5"/>
        <v>0</v>
      </c>
      <c r="P38" s="17">
        <f t="shared" si="6"/>
        <v>0</v>
      </c>
    </row>
    <row r="39" spans="1:16" x14ac:dyDescent="0.25">
      <c r="A39" s="62"/>
      <c r="B39" s="62"/>
      <c r="C39" s="175" t="s">
        <v>269</v>
      </c>
      <c r="D39" s="62" t="s">
        <v>73</v>
      </c>
      <c r="E39" s="107">
        <v>39.6</v>
      </c>
      <c r="F39" s="36"/>
      <c r="G39" s="26"/>
      <c r="H39" s="16">
        <f t="shared" si="0"/>
        <v>0</v>
      </c>
      <c r="I39" s="26"/>
      <c r="J39" s="26"/>
      <c r="K39" s="17">
        <f t="shared" si="1"/>
        <v>0</v>
      </c>
      <c r="L39" s="18">
        <f t="shared" si="2"/>
        <v>0</v>
      </c>
      <c r="M39" s="16">
        <f t="shared" si="3"/>
        <v>0</v>
      </c>
      <c r="N39" s="16">
        <f t="shared" si="4"/>
        <v>0</v>
      </c>
      <c r="O39" s="16">
        <f t="shared" si="5"/>
        <v>0</v>
      </c>
      <c r="P39" s="17">
        <f t="shared" si="6"/>
        <v>0</v>
      </c>
    </row>
    <row r="40" spans="1:16" ht="22.5" x14ac:dyDescent="0.25">
      <c r="A40" s="62"/>
      <c r="B40" s="62"/>
      <c r="C40" s="62" t="s">
        <v>279</v>
      </c>
      <c r="D40" s="62" t="s">
        <v>73</v>
      </c>
      <c r="E40" s="107">
        <v>36</v>
      </c>
      <c r="F40" s="36"/>
      <c r="G40" s="26"/>
      <c r="H40" s="16">
        <f t="shared" si="0"/>
        <v>0</v>
      </c>
      <c r="I40" s="26"/>
      <c r="J40" s="26"/>
      <c r="K40" s="17">
        <f t="shared" si="1"/>
        <v>0</v>
      </c>
      <c r="L40" s="18">
        <f t="shared" si="2"/>
        <v>0</v>
      </c>
      <c r="M40" s="16">
        <f t="shared" si="3"/>
        <v>0</v>
      </c>
      <c r="N40" s="16">
        <f t="shared" si="4"/>
        <v>0</v>
      </c>
      <c r="O40" s="16">
        <f t="shared" si="5"/>
        <v>0</v>
      </c>
      <c r="P40" s="17">
        <f t="shared" si="6"/>
        <v>0</v>
      </c>
    </row>
    <row r="41" spans="1:16" x14ac:dyDescent="0.25">
      <c r="A41" s="62"/>
      <c r="B41" s="62"/>
      <c r="C41" s="62" t="s">
        <v>271</v>
      </c>
      <c r="D41" s="62" t="s">
        <v>116</v>
      </c>
      <c r="E41" s="107">
        <v>14.4</v>
      </c>
      <c r="F41" s="36"/>
      <c r="G41" s="26"/>
      <c r="H41" s="16">
        <f t="shared" si="0"/>
        <v>0</v>
      </c>
      <c r="I41" s="26"/>
      <c r="J41" s="26"/>
      <c r="K41" s="17">
        <f t="shared" si="1"/>
        <v>0</v>
      </c>
      <c r="L41" s="18">
        <f t="shared" si="2"/>
        <v>0</v>
      </c>
      <c r="M41" s="16">
        <f t="shared" si="3"/>
        <v>0</v>
      </c>
      <c r="N41" s="16">
        <f t="shared" si="4"/>
        <v>0</v>
      </c>
      <c r="O41" s="16">
        <f t="shared" si="5"/>
        <v>0</v>
      </c>
      <c r="P41" s="17">
        <f t="shared" si="6"/>
        <v>0</v>
      </c>
    </row>
    <row r="42" spans="1:16" ht="22.5" x14ac:dyDescent="0.25">
      <c r="A42" s="62"/>
      <c r="B42" s="62"/>
      <c r="C42" s="62" t="s">
        <v>272</v>
      </c>
      <c r="D42" s="62" t="s">
        <v>116</v>
      </c>
      <c r="E42" s="107">
        <v>8.5</v>
      </c>
      <c r="F42" s="36"/>
      <c r="G42" s="26"/>
      <c r="H42" s="16">
        <f t="shared" si="0"/>
        <v>0</v>
      </c>
      <c r="I42" s="26"/>
      <c r="J42" s="26"/>
      <c r="K42" s="17">
        <f t="shared" si="1"/>
        <v>0</v>
      </c>
      <c r="L42" s="18">
        <f t="shared" si="2"/>
        <v>0</v>
      </c>
      <c r="M42" s="16">
        <f t="shared" si="3"/>
        <v>0</v>
      </c>
      <c r="N42" s="16">
        <f t="shared" si="4"/>
        <v>0</v>
      </c>
      <c r="O42" s="16">
        <f t="shared" si="5"/>
        <v>0</v>
      </c>
      <c r="P42" s="17">
        <f t="shared" si="6"/>
        <v>0</v>
      </c>
    </row>
    <row r="43" spans="1:16" x14ac:dyDescent="0.25">
      <c r="A43" s="62"/>
      <c r="B43" s="62"/>
      <c r="C43" s="174" t="s">
        <v>147</v>
      </c>
      <c r="D43" s="62" t="s">
        <v>116</v>
      </c>
      <c r="E43" s="107">
        <v>9.35</v>
      </c>
      <c r="F43" s="36"/>
      <c r="G43" s="26"/>
      <c r="H43" s="16">
        <f t="shared" si="0"/>
        <v>0</v>
      </c>
      <c r="I43" s="26"/>
      <c r="J43" s="26"/>
      <c r="K43" s="17">
        <f t="shared" si="1"/>
        <v>0</v>
      </c>
      <c r="L43" s="18">
        <f t="shared" si="2"/>
        <v>0</v>
      </c>
      <c r="M43" s="16">
        <f t="shared" si="3"/>
        <v>0</v>
      </c>
      <c r="N43" s="16">
        <f t="shared" si="4"/>
        <v>0</v>
      </c>
      <c r="O43" s="16">
        <f t="shared" si="5"/>
        <v>0</v>
      </c>
      <c r="P43" s="17">
        <f t="shared" si="6"/>
        <v>0</v>
      </c>
    </row>
    <row r="44" spans="1:16" x14ac:dyDescent="0.25">
      <c r="A44" s="62"/>
      <c r="B44" s="62"/>
      <c r="C44" s="62" t="s">
        <v>273</v>
      </c>
      <c r="D44" s="62" t="s">
        <v>116</v>
      </c>
      <c r="E44" s="107">
        <v>7.4</v>
      </c>
      <c r="F44" s="36"/>
      <c r="G44" s="26"/>
      <c r="H44" s="16">
        <f t="shared" si="0"/>
        <v>0</v>
      </c>
      <c r="I44" s="26"/>
      <c r="J44" s="26"/>
      <c r="K44" s="17">
        <f t="shared" si="1"/>
        <v>0</v>
      </c>
      <c r="L44" s="18">
        <f t="shared" si="2"/>
        <v>0</v>
      </c>
      <c r="M44" s="16">
        <f t="shared" si="3"/>
        <v>0</v>
      </c>
      <c r="N44" s="16">
        <f t="shared" si="4"/>
        <v>0</v>
      </c>
      <c r="O44" s="16">
        <f t="shared" si="5"/>
        <v>0</v>
      </c>
      <c r="P44" s="17">
        <f t="shared" si="6"/>
        <v>0</v>
      </c>
    </row>
    <row r="45" spans="1:16" x14ac:dyDescent="0.25">
      <c r="A45" s="62"/>
      <c r="B45" s="62"/>
      <c r="C45" s="174" t="s">
        <v>268</v>
      </c>
      <c r="D45" s="62" t="s">
        <v>116</v>
      </c>
      <c r="E45" s="107">
        <v>7.77</v>
      </c>
      <c r="F45" s="36"/>
      <c r="G45" s="26"/>
      <c r="H45" s="16">
        <f t="shared" si="0"/>
        <v>0</v>
      </c>
      <c r="I45" s="26"/>
      <c r="J45" s="26"/>
      <c r="K45" s="17">
        <f t="shared" si="1"/>
        <v>0</v>
      </c>
      <c r="L45" s="18">
        <f t="shared" si="2"/>
        <v>0</v>
      </c>
      <c r="M45" s="16">
        <f t="shared" si="3"/>
        <v>0</v>
      </c>
      <c r="N45" s="16">
        <f t="shared" si="4"/>
        <v>0</v>
      </c>
      <c r="O45" s="16">
        <f t="shared" si="5"/>
        <v>0</v>
      </c>
      <c r="P45" s="17">
        <f t="shared" si="6"/>
        <v>0</v>
      </c>
    </row>
    <row r="46" spans="1:16" x14ac:dyDescent="0.25">
      <c r="A46" s="62"/>
      <c r="B46" s="62"/>
      <c r="C46" s="62" t="s">
        <v>274</v>
      </c>
      <c r="D46" s="62" t="s">
        <v>73</v>
      </c>
      <c r="E46" s="107">
        <v>59.2</v>
      </c>
      <c r="F46" s="36"/>
      <c r="G46" s="26"/>
      <c r="H46" s="16">
        <f t="shared" si="0"/>
        <v>0</v>
      </c>
      <c r="I46" s="26"/>
      <c r="J46" s="26"/>
      <c r="K46" s="17">
        <f t="shared" si="1"/>
        <v>0</v>
      </c>
      <c r="L46" s="18">
        <f t="shared" si="2"/>
        <v>0</v>
      </c>
      <c r="M46" s="16">
        <f t="shared" si="3"/>
        <v>0</v>
      </c>
      <c r="N46" s="16">
        <f t="shared" si="4"/>
        <v>0</v>
      </c>
      <c r="O46" s="16">
        <f t="shared" si="5"/>
        <v>0</v>
      </c>
      <c r="P46" s="17">
        <f t="shared" si="6"/>
        <v>0</v>
      </c>
    </row>
    <row r="47" spans="1:16" ht="22.5" x14ac:dyDescent="0.25">
      <c r="A47" s="62"/>
      <c r="B47" s="62"/>
      <c r="C47" s="62" t="s">
        <v>280</v>
      </c>
      <c r="D47" s="62" t="s">
        <v>96</v>
      </c>
      <c r="E47" s="107">
        <v>24</v>
      </c>
      <c r="F47" s="36"/>
      <c r="G47" s="26"/>
      <c r="H47" s="16">
        <f t="shared" si="0"/>
        <v>0</v>
      </c>
      <c r="I47" s="26"/>
      <c r="J47" s="26"/>
      <c r="K47" s="17">
        <f t="shared" si="1"/>
        <v>0</v>
      </c>
      <c r="L47" s="18">
        <f t="shared" si="2"/>
        <v>0</v>
      </c>
      <c r="M47" s="16">
        <f t="shared" si="3"/>
        <v>0</v>
      </c>
      <c r="N47" s="16">
        <f t="shared" si="4"/>
        <v>0</v>
      </c>
      <c r="O47" s="16">
        <f t="shared" si="5"/>
        <v>0</v>
      </c>
      <c r="P47" s="17">
        <f t="shared" si="6"/>
        <v>0</v>
      </c>
    </row>
    <row r="48" spans="1:16" ht="22.5" x14ac:dyDescent="0.25">
      <c r="A48" s="62"/>
      <c r="B48" s="62"/>
      <c r="C48" s="62" t="s">
        <v>281</v>
      </c>
      <c r="D48" s="62" t="s">
        <v>83</v>
      </c>
      <c r="E48" s="107">
        <v>7</v>
      </c>
      <c r="F48" s="36"/>
      <c r="G48" s="26"/>
      <c r="H48" s="16">
        <f t="shared" si="0"/>
        <v>0</v>
      </c>
      <c r="I48" s="26"/>
      <c r="J48" s="26"/>
      <c r="K48" s="17">
        <f t="shared" si="1"/>
        <v>0</v>
      </c>
      <c r="L48" s="18">
        <f t="shared" si="2"/>
        <v>0</v>
      </c>
      <c r="M48" s="16">
        <f t="shared" si="3"/>
        <v>0</v>
      </c>
      <c r="N48" s="16">
        <f t="shared" si="4"/>
        <v>0</v>
      </c>
      <c r="O48" s="16">
        <f t="shared" si="5"/>
        <v>0</v>
      </c>
      <c r="P48" s="17">
        <f t="shared" si="6"/>
        <v>0</v>
      </c>
    </row>
    <row r="49" spans="1:16" ht="22.5" x14ac:dyDescent="0.25">
      <c r="A49" s="62"/>
      <c r="B49" s="62"/>
      <c r="C49" s="62" t="s">
        <v>282</v>
      </c>
      <c r="D49" s="62" t="s">
        <v>73</v>
      </c>
      <c r="E49" s="107">
        <v>21.88</v>
      </c>
      <c r="F49" s="36"/>
      <c r="G49" s="26"/>
      <c r="H49" s="16">
        <f t="shared" si="0"/>
        <v>0</v>
      </c>
      <c r="I49" s="26"/>
      <c r="J49" s="26"/>
      <c r="K49" s="17">
        <f t="shared" si="1"/>
        <v>0</v>
      </c>
      <c r="L49" s="18">
        <f t="shared" si="2"/>
        <v>0</v>
      </c>
      <c r="M49" s="16">
        <f t="shared" si="3"/>
        <v>0</v>
      </c>
      <c r="N49" s="16">
        <f t="shared" si="4"/>
        <v>0</v>
      </c>
      <c r="O49" s="16">
        <f t="shared" si="5"/>
        <v>0</v>
      </c>
      <c r="P49" s="17">
        <f t="shared" si="6"/>
        <v>0</v>
      </c>
    </row>
    <row r="50" spans="1:16" x14ac:dyDescent="0.25">
      <c r="A50" s="62"/>
      <c r="B50" s="62"/>
      <c r="C50" s="174" t="s">
        <v>268</v>
      </c>
      <c r="D50" s="62" t="s">
        <v>116</v>
      </c>
      <c r="E50" s="107">
        <v>2.85</v>
      </c>
      <c r="F50" s="36"/>
      <c r="G50" s="26"/>
      <c r="H50" s="16"/>
      <c r="I50" s="26"/>
      <c r="J50" s="26"/>
      <c r="K50" s="17"/>
      <c r="L50" s="18"/>
      <c r="M50" s="16"/>
      <c r="N50" s="16"/>
      <c r="O50" s="16"/>
      <c r="P50" s="17"/>
    </row>
    <row r="51" spans="1:16" ht="22.5" x14ac:dyDescent="0.25">
      <c r="A51" s="62"/>
      <c r="B51" s="62"/>
      <c r="C51" s="62" t="s">
        <v>283</v>
      </c>
      <c r="D51" s="62" t="s">
        <v>83</v>
      </c>
      <c r="E51" s="107">
        <v>21.88</v>
      </c>
      <c r="F51" s="36"/>
      <c r="G51" s="26"/>
      <c r="H51" s="16">
        <f t="shared" si="0"/>
        <v>0</v>
      </c>
      <c r="I51" s="26"/>
      <c r="J51" s="26"/>
      <c r="K51" s="17">
        <f t="shared" si="1"/>
        <v>0</v>
      </c>
      <c r="L51" s="18">
        <f t="shared" si="2"/>
        <v>0</v>
      </c>
      <c r="M51" s="16">
        <f t="shared" si="3"/>
        <v>0</v>
      </c>
      <c r="N51" s="16">
        <f t="shared" si="4"/>
        <v>0</v>
      </c>
      <c r="O51" s="16">
        <f t="shared" si="5"/>
        <v>0</v>
      </c>
      <c r="P51" s="17">
        <f t="shared" si="6"/>
        <v>0</v>
      </c>
    </row>
    <row r="52" spans="1:16" x14ac:dyDescent="0.25">
      <c r="A52" s="256" t="s">
        <v>118</v>
      </c>
      <c r="B52" s="257"/>
      <c r="C52" s="273"/>
      <c r="D52" s="273"/>
      <c r="E52" s="273"/>
      <c r="F52" s="257"/>
      <c r="G52" s="257"/>
      <c r="H52" s="257"/>
      <c r="I52" s="257"/>
      <c r="J52" s="257"/>
      <c r="K52" s="258"/>
      <c r="L52" s="29">
        <f>SUM(L14:L51)</f>
        <v>0</v>
      </c>
      <c r="M52" s="30">
        <f>SUM(M14:M51)</f>
        <v>0</v>
      </c>
      <c r="N52" s="30">
        <f>SUM(N14:N51)</f>
        <v>0</v>
      </c>
      <c r="O52" s="30">
        <f>SUM(O14:O51)</f>
        <v>0</v>
      </c>
      <c r="P52" s="31">
        <f>SUM(P14:P51)</f>
        <v>0</v>
      </c>
    </row>
    <row r="53" spans="1:16" x14ac:dyDescent="0.25">
      <c r="A53" s="12"/>
      <c r="B53" s="12"/>
      <c r="C53" s="12"/>
      <c r="D53" s="12"/>
      <c r="E53" s="149"/>
      <c r="F53" s="12"/>
      <c r="G53" s="12"/>
      <c r="H53" s="12"/>
      <c r="I53" s="12"/>
      <c r="J53" s="12"/>
      <c r="K53" s="12"/>
      <c r="L53" s="12"/>
      <c r="M53" s="12"/>
      <c r="N53" s="12"/>
      <c r="O53" s="12"/>
      <c r="P53" s="12"/>
    </row>
    <row r="54" spans="1:16" x14ac:dyDescent="0.25">
      <c r="A54" s="12"/>
      <c r="B54" s="12"/>
      <c r="C54" s="12"/>
      <c r="D54" s="12"/>
      <c r="E54" s="149"/>
      <c r="F54" s="12"/>
      <c r="G54" s="12"/>
      <c r="H54" s="12"/>
      <c r="I54" s="12"/>
      <c r="J54" s="12"/>
      <c r="K54" s="12"/>
      <c r="L54" s="12"/>
      <c r="M54" s="12"/>
      <c r="N54" s="12"/>
      <c r="O54" s="12"/>
      <c r="P54" s="12"/>
    </row>
    <row r="55" spans="1:16" x14ac:dyDescent="0.25">
      <c r="A55" s="7" t="s">
        <v>19</v>
      </c>
      <c r="B55" s="12"/>
      <c r="C55" s="255">
        <f>'Kops a'!C41:H41</f>
        <v>0</v>
      </c>
      <c r="D55" s="255"/>
      <c r="E55" s="255"/>
      <c r="F55" s="255"/>
      <c r="G55" s="255"/>
      <c r="H55" s="255"/>
      <c r="I55" s="12"/>
      <c r="J55" s="12"/>
      <c r="K55" s="12"/>
      <c r="L55" s="12"/>
      <c r="M55" s="12"/>
      <c r="N55" s="12"/>
      <c r="O55" s="12"/>
      <c r="P55" s="12"/>
    </row>
    <row r="56" spans="1:16" x14ac:dyDescent="0.25">
      <c r="A56" s="12"/>
      <c r="B56" s="12"/>
      <c r="C56" s="204" t="s">
        <v>20</v>
      </c>
      <c r="D56" s="204"/>
      <c r="E56" s="204"/>
      <c r="F56" s="204"/>
      <c r="G56" s="204"/>
      <c r="H56" s="204"/>
      <c r="I56" s="12"/>
      <c r="J56" s="12"/>
      <c r="K56" s="12"/>
      <c r="L56" s="12"/>
      <c r="M56" s="12"/>
      <c r="N56" s="12"/>
      <c r="O56" s="12"/>
      <c r="P56" s="12"/>
    </row>
    <row r="57" spans="1:16" x14ac:dyDescent="0.25">
      <c r="A57" s="12"/>
      <c r="B57" s="12"/>
      <c r="C57" s="12"/>
      <c r="D57" s="12"/>
      <c r="E57" s="149"/>
      <c r="F57" s="12"/>
      <c r="G57" s="12"/>
      <c r="H57" s="12"/>
      <c r="I57" s="12"/>
      <c r="J57" s="12"/>
      <c r="K57" s="12"/>
      <c r="L57" s="12"/>
      <c r="M57" s="12"/>
      <c r="N57" s="12"/>
      <c r="O57" s="12"/>
      <c r="P57" s="12"/>
    </row>
    <row r="58" spans="1:16" x14ac:dyDescent="0.25">
      <c r="A58" s="53" t="str">
        <f>'Kops a'!A44</f>
        <v>Tāme sastādīta 20__. gada __. _________</v>
      </c>
      <c r="B58" s="54"/>
      <c r="C58" s="54"/>
      <c r="D58" s="54"/>
      <c r="E58" s="149"/>
      <c r="F58" s="12"/>
      <c r="G58" s="12"/>
      <c r="H58" s="12"/>
      <c r="I58" s="12"/>
      <c r="J58" s="12"/>
      <c r="K58" s="12"/>
      <c r="L58" s="12"/>
      <c r="M58" s="12"/>
      <c r="N58" s="12"/>
      <c r="O58" s="12"/>
      <c r="P58" s="12"/>
    </row>
    <row r="59" spans="1:16" x14ac:dyDescent="0.25">
      <c r="A59" s="12"/>
      <c r="B59" s="12"/>
      <c r="C59" s="12"/>
      <c r="D59" s="12"/>
      <c r="E59" s="149"/>
      <c r="F59" s="12"/>
      <c r="G59" s="12"/>
      <c r="H59" s="12"/>
      <c r="I59" s="12"/>
      <c r="J59" s="12"/>
      <c r="K59" s="12"/>
      <c r="L59" s="12"/>
      <c r="M59" s="12"/>
      <c r="N59" s="12"/>
      <c r="O59" s="12"/>
      <c r="P59" s="12"/>
    </row>
    <row r="60" spans="1:16" x14ac:dyDescent="0.25">
      <c r="A60" s="7" t="s">
        <v>49</v>
      </c>
      <c r="B60" s="12"/>
      <c r="C60" s="255">
        <f>'Kops a'!C46:H46</f>
        <v>0</v>
      </c>
      <c r="D60" s="255"/>
      <c r="E60" s="255"/>
      <c r="F60" s="255"/>
      <c r="G60" s="255"/>
      <c r="H60" s="255"/>
      <c r="I60" s="12"/>
      <c r="J60" s="12"/>
      <c r="K60" s="12"/>
      <c r="L60" s="12"/>
      <c r="M60" s="12"/>
      <c r="N60" s="12"/>
      <c r="O60" s="12"/>
      <c r="P60" s="12"/>
    </row>
    <row r="61" spans="1:16" x14ac:dyDescent="0.25">
      <c r="A61" s="12"/>
      <c r="B61" s="12"/>
      <c r="C61" s="204" t="s">
        <v>20</v>
      </c>
      <c r="D61" s="204"/>
      <c r="E61" s="204"/>
      <c r="F61" s="204"/>
      <c r="G61" s="204"/>
      <c r="H61" s="204"/>
      <c r="I61" s="12"/>
      <c r="J61" s="12"/>
      <c r="K61" s="12"/>
      <c r="L61" s="12"/>
      <c r="M61" s="12"/>
      <c r="N61" s="12"/>
      <c r="O61" s="12"/>
      <c r="P61" s="12"/>
    </row>
    <row r="62" spans="1:16" x14ac:dyDescent="0.25">
      <c r="A62" s="12"/>
      <c r="B62" s="12"/>
      <c r="C62" s="12"/>
      <c r="D62" s="12"/>
      <c r="E62" s="149"/>
      <c r="F62" s="12"/>
      <c r="G62" s="12"/>
      <c r="H62" s="12"/>
      <c r="I62" s="12"/>
      <c r="J62" s="12"/>
      <c r="K62" s="12"/>
      <c r="L62" s="12"/>
      <c r="M62" s="12"/>
      <c r="N62" s="12"/>
      <c r="O62" s="12"/>
      <c r="P62" s="12"/>
    </row>
    <row r="63" spans="1:16" x14ac:dyDescent="0.25">
      <c r="A63" s="53" t="s">
        <v>119</v>
      </c>
      <c r="B63" s="54"/>
      <c r="C63" s="55">
        <f>'Kops a'!C49</f>
        <v>0</v>
      </c>
      <c r="D63" s="54"/>
      <c r="E63" s="149"/>
      <c r="F63" s="12"/>
      <c r="G63" s="12"/>
      <c r="H63" s="12"/>
      <c r="I63" s="12"/>
      <c r="J63" s="12"/>
      <c r="K63" s="12"/>
      <c r="L63" s="12"/>
      <c r="M63" s="12"/>
      <c r="N63" s="12"/>
      <c r="O63" s="12"/>
      <c r="P63" s="12"/>
    </row>
    <row r="64" spans="1:16" x14ac:dyDescent="0.25">
      <c r="A64" s="12"/>
      <c r="B64" s="12"/>
      <c r="C64" s="12"/>
      <c r="D64" s="12"/>
      <c r="E64" s="149"/>
      <c r="F64" s="12"/>
      <c r="G64" s="12"/>
      <c r="H64" s="12"/>
      <c r="I64" s="12"/>
      <c r="J64" s="12"/>
      <c r="K64" s="12"/>
      <c r="L64" s="12"/>
      <c r="M64" s="12"/>
      <c r="N64" s="12"/>
      <c r="O64" s="12"/>
      <c r="P64" s="12"/>
    </row>
    <row r="65" spans="2:5" ht="13.5" x14ac:dyDescent="0.25">
      <c r="B65" s="35" t="s">
        <v>120</v>
      </c>
      <c r="E65" s="143"/>
    </row>
    <row r="66" spans="2:5" ht="12" x14ac:dyDescent="0.25">
      <c r="B66" s="56" t="s">
        <v>121</v>
      </c>
      <c r="E66" s="143"/>
    </row>
    <row r="67" spans="2:5" ht="12" x14ac:dyDescent="0.25">
      <c r="B67" s="56" t="s">
        <v>122</v>
      </c>
      <c r="E67" s="143"/>
    </row>
    <row r="68" spans="2:5" x14ac:dyDescent="0.25">
      <c r="E68" s="143"/>
    </row>
    <row r="69" spans="2:5" x14ac:dyDescent="0.25">
      <c r="E69" s="143"/>
    </row>
    <row r="70" spans="2:5" x14ac:dyDescent="0.25">
      <c r="E70" s="143"/>
    </row>
    <row r="71" spans="2:5" x14ac:dyDescent="0.25">
      <c r="E71" s="143"/>
    </row>
    <row r="72" spans="2:5" x14ac:dyDescent="0.25">
      <c r="E72" s="143"/>
    </row>
    <row r="73" spans="2:5" x14ac:dyDescent="0.25">
      <c r="E73" s="143"/>
    </row>
    <row r="74" spans="2:5" x14ac:dyDescent="0.25">
      <c r="E74" s="143"/>
    </row>
    <row r="75" spans="2:5" x14ac:dyDescent="0.25">
      <c r="E75" s="143"/>
    </row>
    <row r="76" spans="2:5" x14ac:dyDescent="0.25">
      <c r="E76" s="143"/>
    </row>
    <row r="77" spans="2:5" x14ac:dyDescent="0.25">
      <c r="E77" s="143"/>
    </row>
    <row r="78" spans="2:5" x14ac:dyDescent="0.25">
      <c r="E78" s="143"/>
    </row>
    <row r="79" spans="2:5" x14ac:dyDescent="0.25">
      <c r="E79" s="143"/>
    </row>
    <row r="80" spans="2:5" x14ac:dyDescent="0.25">
      <c r="E80" s="143"/>
    </row>
    <row r="81" spans="5:5" x14ac:dyDescent="0.25">
      <c r="E81" s="143"/>
    </row>
    <row r="82" spans="5:5" x14ac:dyDescent="0.25">
      <c r="E82" s="143"/>
    </row>
    <row r="83" spans="5:5" x14ac:dyDescent="0.25">
      <c r="E83" s="143"/>
    </row>
  </sheetData>
  <mergeCells count="22">
    <mergeCell ref="D7:L7"/>
    <mergeCell ref="C2:I2"/>
    <mergeCell ref="C3:I3"/>
    <mergeCell ref="C4:I4"/>
    <mergeCell ref="D5:L5"/>
    <mergeCell ref="D6:L6"/>
    <mergeCell ref="C61:H61"/>
    <mergeCell ref="D8:L8"/>
    <mergeCell ref="A9:F9"/>
    <mergeCell ref="J9:M9"/>
    <mergeCell ref="N9:O9"/>
    <mergeCell ref="A12:A13"/>
    <mergeCell ref="B12:B13"/>
    <mergeCell ref="C12:C13"/>
    <mergeCell ref="D12:D13"/>
    <mergeCell ref="E12:E13"/>
    <mergeCell ref="F12:K12"/>
    <mergeCell ref="L12:P12"/>
    <mergeCell ref="A52:K52"/>
    <mergeCell ref="C55:H55"/>
    <mergeCell ref="C56:H56"/>
    <mergeCell ref="C60:H60"/>
  </mergeCells>
  <conditionalFormatting sqref="F15:G51 I15:J51">
    <cfRule type="cellIs" dxfId="173" priority="18" operator="equal">
      <formula>0</formula>
    </cfRule>
  </conditionalFormatting>
  <conditionalFormatting sqref="N9:O9 H14:H51 K14:P51">
    <cfRule type="cellIs" dxfId="172" priority="17" operator="equal">
      <formula>0</formula>
    </cfRule>
  </conditionalFormatting>
  <conditionalFormatting sqref="A9:F9">
    <cfRule type="containsText" dxfId="171"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70" priority="15" operator="equal">
      <formula>0</formula>
    </cfRule>
  </conditionalFormatting>
  <conditionalFormatting sqref="O10">
    <cfRule type="cellIs" dxfId="169" priority="14" operator="equal">
      <formula>"20__. gada __. _________"</formula>
    </cfRule>
  </conditionalFormatting>
  <conditionalFormatting sqref="A52:K52">
    <cfRule type="containsText" dxfId="168" priority="13" operator="containsText" text="Tiešās izmaksas kopā, t. sk. darba devēja sociālais nodoklis __.__% ">
      <formula>NOT(ISERROR(SEARCH("Tiešās izmaksas kopā, t. sk. darba devēja sociālais nodoklis __.__% ",A52)))</formula>
    </cfRule>
  </conditionalFormatting>
  <conditionalFormatting sqref="L52:P52">
    <cfRule type="cellIs" dxfId="167" priority="12" operator="equal">
      <formula>0</formula>
    </cfRule>
  </conditionalFormatting>
  <conditionalFormatting sqref="C4:I4">
    <cfRule type="cellIs" dxfId="166" priority="11" operator="equal">
      <formula>0</formula>
    </cfRule>
  </conditionalFormatting>
  <conditionalFormatting sqref="D5:L8">
    <cfRule type="cellIs" dxfId="165" priority="10" operator="equal">
      <formula>0</formula>
    </cfRule>
  </conditionalFormatting>
  <conditionalFormatting sqref="F14:G14">
    <cfRule type="cellIs" dxfId="164" priority="9" operator="equal">
      <formula>0</formula>
    </cfRule>
  </conditionalFormatting>
  <conditionalFormatting sqref="I14:J14">
    <cfRule type="cellIs" dxfId="163" priority="8" operator="equal">
      <formula>0</formula>
    </cfRule>
  </conditionalFormatting>
  <conditionalFormatting sqref="P10">
    <cfRule type="cellIs" dxfId="162" priority="7" operator="equal">
      <formula>"20__. gada __. _________"</formula>
    </cfRule>
  </conditionalFormatting>
  <conditionalFormatting sqref="C60:H60">
    <cfRule type="cellIs" dxfId="161" priority="4" operator="equal">
      <formula>0</formula>
    </cfRule>
  </conditionalFormatting>
  <conditionalFormatting sqref="C55:H55">
    <cfRule type="cellIs" dxfId="160" priority="3" operator="equal">
      <formula>0</formula>
    </cfRule>
  </conditionalFormatting>
  <conditionalFormatting sqref="C60:H60 C63 C55:H55">
    <cfRule type="cellIs" dxfId="159" priority="2" operator="equal">
      <formula>0</formula>
    </cfRule>
  </conditionalFormatting>
  <conditionalFormatting sqref="D1">
    <cfRule type="cellIs" dxfId="158"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560781AF-BC51-441C-83F9-86FF446772F1}">
            <xm:f>NOT(ISERROR(SEARCH("Tāme sastādīta ____. gada ___. ______________",A58)))</xm:f>
            <xm:f>"Tāme sastādīta ____. gada ___. ______________"</xm:f>
            <x14:dxf>
              <font>
                <color auto="1"/>
              </font>
              <fill>
                <patternFill>
                  <bgColor rgb="FFC6EFCE"/>
                </patternFill>
              </fill>
            </x14:dxf>
          </x14:cfRule>
          <xm:sqref>A58</xm:sqref>
        </x14:conditionalFormatting>
        <x14:conditionalFormatting xmlns:xm="http://schemas.microsoft.com/office/excel/2006/main">
          <x14:cfRule type="containsText" priority="5" operator="containsText" id="{8EB6355F-0C8D-42D4-980C-98343CC0CDE2}">
            <xm:f>NOT(ISERROR(SEARCH("Sertifikāta Nr. _________________________________",A63)))</xm:f>
            <xm:f>"Sertifikāta Nr. _________________________________"</xm:f>
            <x14:dxf>
              <font>
                <color auto="1"/>
              </font>
              <fill>
                <patternFill>
                  <bgColor rgb="FFC6EFCE"/>
                </patternFill>
              </fill>
            </x14:dxf>
          </x14:cfRule>
          <xm:sqref>A63</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133"/>
  <sheetViews>
    <sheetView view="pageBreakPreview" topLeftCell="A64" zoomScaleNormal="100" zoomScaleSheetLayoutView="100" workbookViewId="0">
      <selection activeCell="G94" sqref="G94"/>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40" customWidth="1"/>
    <col min="6" max="11" width="5.7109375" style="7" customWidth="1"/>
    <col min="12" max="12" width="6.5703125" style="7" customWidth="1"/>
    <col min="13" max="13" width="8" style="7" customWidth="1"/>
    <col min="14" max="14" width="7.42578125" style="7" customWidth="1"/>
    <col min="15" max="15" width="6.85546875" style="7" customWidth="1"/>
    <col min="16" max="16" width="7.42578125" style="7" customWidth="1"/>
    <col min="17" max="16384" width="9.140625" style="7"/>
  </cols>
  <sheetData>
    <row r="1" spans="1:16" x14ac:dyDescent="0.25">
      <c r="C1" s="144" t="s">
        <v>50</v>
      </c>
      <c r="D1" s="19">
        <v>9</v>
      </c>
      <c r="E1" s="143"/>
      <c r="N1" s="10"/>
      <c r="O1" s="144"/>
      <c r="P1" s="10"/>
    </row>
    <row r="2" spans="1:16" x14ac:dyDescent="0.25">
      <c r="A2" s="11"/>
      <c r="B2" s="11"/>
      <c r="C2" s="259" t="s">
        <v>284</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P97</f>
        <v>0</v>
      </c>
      <c r="O9" s="271"/>
      <c r="P9" s="12"/>
    </row>
    <row r="10" spans="1:16" x14ac:dyDescent="0.25">
      <c r="A10" s="13"/>
      <c r="B10" s="14"/>
      <c r="C10" s="144"/>
      <c r="E10" s="143"/>
      <c r="L10" s="11"/>
      <c r="M10" s="11"/>
      <c r="O10" s="41"/>
      <c r="P10" s="42" t="str">
        <f>A103</f>
        <v>Tāme sastādīta 20__. gada __. _________</v>
      </c>
    </row>
    <row r="11" spans="1:16" x14ac:dyDescent="0.25">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05.75" customHeight="1" x14ac:dyDescent="0.25">
      <c r="A13" s="265"/>
      <c r="B13" s="267"/>
      <c r="C13" s="275"/>
      <c r="D13" s="276"/>
      <c r="E13" s="277"/>
      <c r="F13" s="150" t="s">
        <v>60</v>
      </c>
      <c r="G13" s="151" t="s">
        <v>61</v>
      </c>
      <c r="H13" s="151" t="s">
        <v>62</v>
      </c>
      <c r="I13" s="151" t="s">
        <v>63</v>
      </c>
      <c r="J13" s="151" t="s">
        <v>64</v>
      </c>
      <c r="K13" s="25" t="s">
        <v>65</v>
      </c>
      <c r="L13" s="150" t="s">
        <v>60</v>
      </c>
      <c r="M13" s="151" t="s">
        <v>62</v>
      </c>
      <c r="N13" s="151" t="s">
        <v>63</v>
      </c>
      <c r="O13" s="151" t="s">
        <v>64</v>
      </c>
      <c r="P13" s="25" t="s">
        <v>65</v>
      </c>
    </row>
    <row r="14" spans="1:16" x14ac:dyDescent="0.25">
      <c r="A14" s="62"/>
      <c r="B14" s="62"/>
      <c r="C14" s="71" t="s">
        <v>285</v>
      </c>
      <c r="D14" s="62"/>
      <c r="E14" s="107"/>
      <c r="F14" s="36"/>
      <c r="G14" s="26"/>
      <c r="H14" s="26">
        <f>ROUND(F14*G14,2)</f>
        <v>0</v>
      </c>
      <c r="I14" s="26"/>
      <c r="J14" s="26"/>
      <c r="K14" s="27">
        <f>SUM(H14:J14)</f>
        <v>0</v>
      </c>
      <c r="L14" s="28">
        <f>ROUND(E14*F14,2)</f>
        <v>0</v>
      </c>
      <c r="M14" s="26">
        <f>ROUND(H14*E14,2)</f>
        <v>0</v>
      </c>
      <c r="N14" s="26">
        <f>ROUND(I14*E14,2)</f>
        <v>0</v>
      </c>
      <c r="O14" s="26">
        <f>ROUND(J14*E14,2)</f>
        <v>0</v>
      </c>
      <c r="P14" s="27">
        <f>SUM(M14:O14)</f>
        <v>0</v>
      </c>
    </row>
    <row r="15" spans="1:16" ht="22.5" x14ac:dyDescent="0.25">
      <c r="A15" s="62"/>
      <c r="B15" s="62"/>
      <c r="C15" s="71" t="s">
        <v>286</v>
      </c>
      <c r="D15" s="62"/>
      <c r="E15" s="107"/>
      <c r="F15" s="36"/>
      <c r="G15" s="26"/>
      <c r="H15" s="16">
        <f t="shared" ref="H15:H85" si="0">ROUND(F15*G15,2)</f>
        <v>0</v>
      </c>
      <c r="I15" s="26"/>
      <c r="J15" s="26"/>
      <c r="K15" s="17">
        <f t="shared" ref="K15:K85" si="1">SUM(H15:J15)</f>
        <v>0</v>
      </c>
      <c r="L15" s="18">
        <f t="shared" ref="L15:L85" si="2">ROUND(E15*F15,2)</f>
        <v>0</v>
      </c>
      <c r="M15" s="16">
        <f t="shared" ref="M15:M85" si="3">ROUND(H15*E15,2)</f>
        <v>0</v>
      </c>
      <c r="N15" s="16">
        <f t="shared" ref="N15:N85" si="4">ROUND(I15*E15,2)</f>
        <v>0</v>
      </c>
      <c r="O15" s="16">
        <f t="shared" ref="O15:O85" si="5">ROUND(J15*E15,2)</f>
        <v>0</v>
      </c>
      <c r="P15" s="17">
        <f t="shared" ref="P15:P85" si="6">SUM(M15:O15)</f>
        <v>0</v>
      </c>
    </row>
    <row r="16" spans="1:16" ht="22.5" x14ac:dyDescent="0.25">
      <c r="A16" s="62">
        <v>1</v>
      </c>
      <c r="B16" s="62" t="s">
        <v>66</v>
      </c>
      <c r="C16" s="62" t="s">
        <v>287</v>
      </c>
      <c r="D16" s="62" t="s">
        <v>96</v>
      </c>
      <c r="E16" s="107">
        <v>36</v>
      </c>
      <c r="F16" s="36"/>
      <c r="G16" s="26"/>
      <c r="H16" s="16">
        <f t="shared" si="0"/>
        <v>0</v>
      </c>
      <c r="I16" s="26"/>
      <c r="J16" s="26"/>
      <c r="K16" s="17">
        <f t="shared" si="1"/>
        <v>0</v>
      </c>
      <c r="L16" s="18">
        <f t="shared" si="2"/>
        <v>0</v>
      </c>
      <c r="M16" s="16">
        <f t="shared" si="3"/>
        <v>0</v>
      </c>
      <c r="N16" s="16">
        <f t="shared" si="4"/>
        <v>0</v>
      </c>
      <c r="O16" s="16">
        <f t="shared" si="5"/>
        <v>0</v>
      </c>
      <c r="P16" s="17">
        <f t="shared" si="6"/>
        <v>0</v>
      </c>
    </row>
    <row r="17" spans="1:16" ht="22.5" x14ac:dyDescent="0.25">
      <c r="A17" s="62"/>
      <c r="B17" s="62"/>
      <c r="C17" s="62" t="s">
        <v>288</v>
      </c>
      <c r="D17" s="62" t="s">
        <v>73</v>
      </c>
      <c r="E17" s="107">
        <v>18</v>
      </c>
      <c r="F17" s="36"/>
      <c r="G17" s="26"/>
      <c r="H17" s="16">
        <f t="shared" si="0"/>
        <v>0</v>
      </c>
      <c r="I17" s="26"/>
      <c r="J17" s="26"/>
      <c r="K17" s="17">
        <f t="shared" si="1"/>
        <v>0</v>
      </c>
      <c r="L17" s="18">
        <f t="shared" si="2"/>
        <v>0</v>
      </c>
      <c r="M17" s="16">
        <f t="shared" si="3"/>
        <v>0</v>
      </c>
      <c r="N17" s="16">
        <f t="shared" si="4"/>
        <v>0</v>
      </c>
      <c r="O17" s="16">
        <f t="shared" si="5"/>
        <v>0</v>
      </c>
      <c r="P17" s="17">
        <f t="shared" si="6"/>
        <v>0</v>
      </c>
    </row>
    <row r="18" spans="1:16" ht="22.5" x14ac:dyDescent="0.25">
      <c r="A18" s="62"/>
      <c r="B18" s="63"/>
      <c r="C18" s="62" t="s">
        <v>289</v>
      </c>
      <c r="D18" s="62" t="s">
        <v>73</v>
      </c>
      <c r="E18" s="107">
        <v>18</v>
      </c>
      <c r="F18" s="36"/>
      <c r="G18" s="26"/>
      <c r="H18" s="16">
        <f t="shared" si="0"/>
        <v>0</v>
      </c>
      <c r="I18" s="26"/>
      <c r="J18" s="26"/>
      <c r="K18" s="17">
        <f t="shared" si="1"/>
        <v>0</v>
      </c>
      <c r="L18" s="18">
        <f t="shared" si="2"/>
        <v>0</v>
      </c>
      <c r="M18" s="16">
        <f t="shared" si="3"/>
        <v>0</v>
      </c>
      <c r="N18" s="16">
        <f t="shared" si="4"/>
        <v>0</v>
      </c>
      <c r="O18" s="16">
        <f t="shared" si="5"/>
        <v>0</v>
      </c>
      <c r="P18" s="17">
        <f t="shared" si="6"/>
        <v>0</v>
      </c>
    </row>
    <row r="19" spans="1:16" ht="22.5" x14ac:dyDescent="0.25">
      <c r="A19" s="63"/>
      <c r="B19" s="63"/>
      <c r="C19" s="71" t="s">
        <v>290</v>
      </c>
      <c r="D19" s="62"/>
      <c r="E19" s="107"/>
      <c r="F19" s="36"/>
      <c r="G19" s="26"/>
      <c r="H19" s="16">
        <f t="shared" si="0"/>
        <v>0</v>
      </c>
      <c r="I19" s="26"/>
      <c r="J19" s="26"/>
      <c r="K19" s="17">
        <f t="shared" si="1"/>
        <v>0</v>
      </c>
      <c r="L19" s="18">
        <f t="shared" si="2"/>
        <v>0</v>
      </c>
      <c r="M19" s="16">
        <f t="shared" si="3"/>
        <v>0</v>
      </c>
      <c r="N19" s="16">
        <f t="shared" si="4"/>
        <v>0</v>
      </c>
      <c r="O19" s="16">
        <f t="shared" si="5"/>
        <v>0</v>
      </c>
      <c r="P19" s="17">
        <f t="shared" si="6"/>
        <v>0</v>
      </c>
    </row>
    <row r="20" spans="1:16" ht="22.5" x14ac:dyDescent="0.25">
      <c r="A20" s="63">
        <v>2</v>
      </c>
      <c r="B20" s="63" t="s">
        <v>66</v>
      </c>
      <c r="C20" s="63" t="s">
        <v>291</v>
      </c>
      <c r="D20" s="62" t="s">
        <v>83</v>
      </c>
      <c r="E20" s="107">
        <v>408.9</v>
      </c>
      <c r="F20" s="36"/>
      <c r="G20" s="26"/>
      <c r="H20" s="16">
        <f t="shared" si="0"/>
        <v>0</v>
      </c>
      <c r="I20" s="26"/>
      <c r="J20" s="26"/>
      <c r="K20" s="17">
        <f t="shared" si="1"/>
        <v>0</v>
      </c>
      <c r="L20" s="18">
        <f t="shared" si="2"/>
        <v>0</v>
      </c>
      <c r="M20" s="16">
        <f t="shared" si="3"/>
        <v>0</v>
      </c>
      <c r="N20" s="16">
        <f t="shared" si="4"/>
        <v>0</v>
      </c>
      <c r="O20" s="16">
        <f t="shared" si="5"/>
        <v>0</v>
      </c>
      <c r="P20" s="17">
        <f t="shared" si="6"/>
        <v>0</v>
      </c>
    </row>
    <row r="21" spans="1:16" ht="22.5" x14ac:dyDescent="0.25">
      <c r="A21" s="62"/>
      <c r="B21" s="63"/>
      <c r="C21" s="63" t="s">
        <v>292</v>
      </c>
      <c r="D21" s="62" t="s">
        <v>83</v>
      </c>
      <c r="E21" s="107">
        <v>218.7</v>
      </c>
      <c r="F21" s="36"/>
      <c r="G21" s="26"/>
      <c r="H21" s="16">
        <f t="shared" si="0"/>
        <v>0</v>
      </c>
      <c r="I21" s="26"/>
      <c r="J21" s="26"/>
      <c r="K21" s="17">
        <f t="shared" si="1"/>
        <v>0</v>
      </c>
      <c r="L21" s="18">
        <f t="shared" si="2"/>
        <v>0</v>
      </c>
      <c r="M21" s="16">
        <f t="shared" si="3"/>
        <v>0</v>
      </c>
      <c r="N21" s="16">
        <f t="shared" si="4"/>
        <v>0</v>
      </c>
      <c r="O21" s="16">
        <f t="shared" si="5"/>
        <v>0</v>
      </c>
      <c r="P21" s="17">
        <f t="shared" si="6"/>
        <v>0</v>
      </c>
    </row>
    <row r="22" spans="1:16" ht="22.5" x14ac:dyDescent="0.25">
      <c r="A22" s="62"/>
      <c r="B22" s="63"/>
      <c r="C22" s="62" t="s">
        <v>293</v>
      </c>
      <c r="D22" s="62" t="s">
        <v>83</v>
      </c>
      <c r="E22" s="107">
        <v>156.41999999999999</v>
      </c>
      <c r="F22" s="36"/>
      <c r="G22" s="26"/>
      <c r="H22" s="16">
        <f t="shared" si="0"/>
        <v>0</v>
      </c>
      <c r="I22" s="26"/>
      <c r="J22" s="26"/>
      <c r="K22" s="17">
        <f t="shared" si="1"/>
        <v>0</v>
      </c>
      <c r="L22" s="18">
        <f t="shared" si="2"/>
        <v>0</v>
      </c>
      <c r="M22" s="16">
        <f t="shared" si="3"/>
        <v>0</v>
      </c>
      <c r="N22" s="16">
        <f t="shared" si="4"/>
        <v>0</v>
      </c>
      <c r="O22" s="16">
        <f t="shared" si="5"/>
        <v>0</v>
      </c>
      <c r="P22" s="17">
        <f t="shared" si="6"/>
        <v>0</v>
      </c>
    </row>
    <row r="23" spans="1:16" x14ac:dyDescent="0.25">
      <c r="A23" s="62"/>
      <c r="B23" s="63"/>
      <c r="C23" s="62" t="s">
        <v>294</v>
      </c>
      <c r="D23" s="63" t="s">
        <v>73</v>
      </c>
      <c r="E23" s="107">
        <v>31</v>
      </c>
      <c r="F23" s="36"/>
      <c r="G23" s="26"/>
      <c r="H23" s="16">
        <f t="shared" si="0"/>
        <v>0</v>
      </c>
      <c r="I23" s="26"/>
      <c r="J23" s="26"/>
      <c r="K23" s="17">
        <f t="shared" si="1"/>
        <v>0</v>
      </c>
      <c r="L23" s="18">
        <f t="shared" si="2"/>
        <v>0</v>
      </c>
      <c r="M23" s="16">
        <f t="shared" si="3"/>
        <v>0</v>
      </c>
      <c r="N23" s="16">
        <f t="shared" si="4"/>
        <v>0</v>
      </c>
      <c r="O23" s="16">
        <f t="shared" si="5"/>
        <v>0</v>
      </c>
      <c r="P23" s="17">
        <f t="shared" si="6"/>
        <v>0</v>
      </c>
    </row>
    <row r="24" spans="1:16" x14ac:dyDescent="0.25">
      <c r="A24" s="62"/>
      <c r="B24" s="63"/>
      <c r="C24" s="174" t="s">
        <v>186</v>
      </c>
      <c r="D24" s="63" t="s">
        <v>83</v>
      </c>
      <c r="E24" s="107">
        <v>12.4</v>
      </c>
      <c r="F24" s="36"/>
      <c r="G24" s="26"/>
      <c r="H24" s="16"/>
      <c r="I24" s="26"/>
      <c r="J24" s="26"/>
      <c r="K24" s="17"/>
      <c r="L24" s="18"/>
      <c r="M24" s="16"/>
      <c r="N24" s="16"/>
      <c r="O24" s="16"/>
      <c r="P24" s="17"/>
    </row>
    <row r="25" spans="1:16" ht="22.5" x14ac:dyDescent="0.25">
      <c r="A25" s="62"/>
      <c r="B25" s="63"/>
      <c r="C25" s="62" t="s">
        <v>295</v>
      </c>
      <c r="D25" s="62" t="s">
        <v>116</v>
      </c>
      <c r="E25" s="107">
        <v>0.9</v>
      </c>
      <c r="F25" s="36"/>
      <c r="G25" s="26"/>
      <c r="H25" s="16">
        <f t="shared" si="0"/>
        <v>0</v>
      </c>
      <c r="I25" s="26"/>
      <c r="J25" s="26"/>
      <c r="K25" s="17">
        <f t="shared" si="1"/>
        <v>0</v>
      </c>
      <c r="L25" s="18">
        <f t="shared" si="2"/>
        <v>0</v>
      </c>
      <c r="M25" s="16">
        <f t="shared" si="3"/>
        <v>0</v>
      </c>
      <c r="N25" s="16">
        <f t="shared" si="4"/>
        <v>0</v>
      </c>
      <c r="O25" s="16">
        <f t="shared" si="5"/>
        <v>0</v>
      </c>
      <c r="P25" s="17">
        <f t="shared" si="6"/>
        <v>0</v>
      </c>
    </row>
    <row r="26" spans="1:16" x14ac:dyDescent="0.25">
      <c r="A26" s="62"/>
      <c r="B26" s="63"/>
      <c r="C26" s="174" t="s">
        <v>268</v>
      </c>
      <c r="D26" s="63" t="s">
        <v>83</v>
      </c>
      <c r="E26" s="107">
        <v>0.95</v>
      </c>
      <c r="F26" s="36"/>
      <c r="G26" s="26"/>
      <c r="H26" s="16"/>
      <c r="I26" s="26"/>
      <c r="J26" s="26"/>
      <c r="K26" s="17"/>
      <c r="L26" s="18"/>
      <c r="M26" s="16"/>
      <c r="N26" s="16"/>
      <c r="O26" s="16"/>
      <c r="P26" s="17"/>
    </row>
    <row r="27" spans="1:16" ht="22.5" x14ac:dyDescent="0.25">
      <c r="A27" s="62"/>
      <c r="B27" s="62"/>
      <c r="C27" s="62" t="s">
        <v>296</v>
      </c>
      <c r="D27" s="63" t="s">
        <v>73</v>
      </c>
      <c r="E27" s="107">
        <v>18</v>
      </c>
      <c r="F27" s="36"/>
      <c r="G27" s="26"/>
      <c r="H27" s="16">
        <f t="shared" si="0"/>
        <v>0</v>
      </c>
      <c r="I27" s="26"/>
      <c r="J27" s="26"/>
      <c r="K27" s="17">
        <f t="shared" si="1"/>
        <v>0</v>
      </c>
      <c r="L27" s="18">
        <f t="shared" si="2"/>
        <v>0</v>
      </c>
      <c r="M27" s="16">
        <f t="shared" si="3"/>
        <v>0</v>
      </c>
      <c r="N27" s="16">
        <f t="shared" si="4"/>
        <v>0</v>
      </c>
      <c r="O27" s="16">
        <f t="shared" si="5"/>
        <v>0</v>
      </c>
      <c r="P27" s="17">
        <f t="shared" si="6"/>
        <v>0</v>
      </c>
    </row>
    <row r="28" spans="1:16" x14ac:dyDescent="0.2">
      <c r="A28" s="62">
        <v>3</v>
      </c>
      <c r="B28" s="64" t="s">
        <v>66</v>
      </c>
      <c r="C28" s="162" t="s">
        <v>297</v>
      </c>
      <c r="D28" s="176" t="s">
        <v>73</v>
      </c>
      <c r="E28" s="107">
        <v>18</v>
      </c>
      <c r="F28" s="36"/>
      <c r="G28" s="26"/>
      <c r="H28" s="16">
        <f t="shared" si="0"/>
        <v>0</v>
      </c>
      <c r="I28" s="26"/>
      <c r="J28" s="26"/>
      <c r="K28" s="17">
        <f t="shared" si="1"/>
        <v>0</v>
      </c>
      <c r="L28" s="18">
        <f t="shared" si="2"/>
        <v>0</v>
      </c>
      <c r="M28" s="16">
        <f t="shared" si="3"/>
        <v>0</v>
      </c>
      <c r="N28" s="16">
        <f t="shared" si="4"/>
        <v>0</v>
      </c>
      <c r="O28" s="16">
        <f t="shared" si="5"/>
        <v>0</v>
      </c>
      <c r="P28" s="17">
        <f t="shared" si="6"/>
        <v>0</v>
      </c>
    </row>
    <row r="29" spans="1:16" x14ac:dyDescent="0.2">
      <c r="A29" s="62"/>
      <c r="B29" s="64"/>
      <c r="C29" s="177" t="s">
        <v>298</v>
      </c>
      <c r="D29" s="176" t="s">
        <v>116</v>
      </c>
      <c r="E29" s="107">
        <v>0.36</v>
      </c>
      <c r="F29" s="36"/>
      <c r="G29" s="26"/>
      <c r="H29" s="16">
        <f t="shared" si="0"/>
        <v>0</v>
      </c>
      <c r="I29" s="26"/>
      <c r="J29" s="26"/>
      <c r="K29" s="17">
        <f t="shared" si="1"/>
        <v>0</v>
      </c>
      <c r="L29" s="18">
        <f t="shared" si="2"/>
        <v>0</v>
      </c>
      <c r="M29" s="16">
        <f t="shared" si="3"/>
        <v>0</v>
      </c>
      <c r="N29" s="16">
        <f t="shared" si="4"/>
        <v>0</v>
      </c>
      <c r="O29" s="16">
        <f t="shared" si="5"/>
        <v>0</v>
      </c>
      <c r="P29" s="17">
        <f t="shared" si="6"/>
        <v>0</v>
      </c>
    </row>
    <row r="30" spans="1:16" x14ac:dyDescent="0.2">
      <c r="A30" s="62">
        <v>4</v>
      </c>
      <c r="B30" s="64" t="s">
        <v>66</v>
      </c>
      <c r="C30" s="162" t="s">
        <v>299</v>
      </c>
      <c r="D30" s="176" t="s">
        <v>73</v>
      </c>
      <c r="E30" s="107">
        <v>62</v>
      </c>
      <c r="F30" s="36"/>
      <c r="G30" s="26"/>
      <c r="H30" s="16">
        <f t="shared" si="0"/>
        <v>0</v>
      </c>
      <c r="I30" s="26"/>
      <c r="J30" s="26"/>
      <c r="K30" s="17">
        <f t="shared" si="1"/>
        <v>0</v>
      </c>
      <c r="L30" s="18">
        <f t="shared" si="2"/>
        <v>0</v>
      </c>
      <c r="M30" s="16">
        <f t="shared" si="3"/>
        <v>0</v>
      </c>
      <c r="N30" s="16">
        <f t="shared" si="4"/>
        <v>0</v>
      </c>
      <c r="O30" s="16">
        <f t="shared" si="5"/>
        <v>0</v>
      </c>
      <c r="P30" s="17">
        <f t="shared" si="6"/>
        <v>0</v>
      </c>
    </row>
    <row r="31" spans="1:16" x14ac:dyDescent="0.2">
      <c r="A31" s="62"/>
      <c r="B31" s="64"/>
      <c r="C31" s="177" t="s">
        <v>300</v>
      </c>
      <c r="D31" s="176" t="s">
        <v>73</v>
      </c>
      <c r="E31" s="107">
        <v>65.099999999999994</v>
      </c>
      <c r="F31" s="36"/>
      <c r="G31" s="26"/>
      <c r="H31" s="16">
        <f t="shared" si="0"/>
        <v>0</v>
      </c>
      <c r="I31" s="26"/>
      <c r="J31" s="26"/>
      <c r="K31" s="17">
        <f t="shared" si="1"/>
        <v>0</v>
      </c>
      <c r="L31" s="18">
        <f t="shared" si="2"/>
        <v>0</v>
      </c>
      <c r="M31" s="16">
        <f t="shared" si="3"/>
        <v>0</v>
      </c>
      <c r="N31" s="16">
        <f t="shared" si="4"/>
        <v>0</v>
      </c>
      <c r="O31" s="16">
        <f t="shared" si="5"/>
        <v>0</v>
      </c>
      <c r="P31" s="17">
        <f t="shared" si="6"/>
        <v>0</v>
      </c>
    </row>
    <row r="32" spans="1:16" x14ac:dyDescent="0.2">
      <c r="A32" s="62"/>
      <c r="B32" s="64"/>
      <c r="C32" s="177" t="s">
        <v>301</v>
      </c>
      <c r="D32" s="176" t="s">
        <v>73</v>
      </c>
      <c r="E32" s="107">
        <v>65.099999999999994</v>
      </c>
      <c r="F32" s="36"/>
      <c r="G32" s="26"/>
      <c r="H32" s="16">
        <f t="shared" si="0"/>
        <v>0</v>
      </c>
      <c r="I32" s="26"/>
      <c r="J32" s="26"/>
      <c r="K32" s="17">
        <f t="shared" si="1"/>
        <v>0</v>
      </c>
      <c r="L32" s="18">
        <f t="shared" si="2"/>
        <v>0</v>
      </c>
      <c r="M32" s="16">
        <f t="shared" si="3"/>
        <v>0</v>
      </c>
      <c r="N32" s="16">
        <f t="shared" si="4"/>
        <v>0</v>
      </c>
      <c r="O32" s="16">
        <f t="shared" si="5"/>
        <v>0</v>
      </c>
      <c r="P32" s="17">
        <f t="shared" si="6"/>
        <v>0</v>
      </c>
    </row>
    <row r="33" spans="1:16" x14ac:dyDescent="0.2">
      <c r="A33" s="62"/>
      <c r="B33" s="64"/>
      <c r="C33" s="177" t="s">
        <v>302</v>
      </c>
      <c r="D33" s="176" t="s">
        <v>83</v>
      </c>
      <c r="E33" s="107">
        <v>186</v>
      </c>
      <c r="F33" s="36"/>
      <c r="G33" s="26"/>
      <c r="H33" s="16">
        <f t="shared" si="0"/>
        <v>0</v>
      </c>
      <c r="I33" s="26"/>
      <c r="J33" s="26"/>
      <c r="K33" s="17">
        <f t="shared" si="1"/>
        <v>0</v>
      </c>
      <c r="L33" s="18">
        <f t="shared" si="2"/>
        <v>0</v>
      </c>
      <c r="M33" s="16">
        <f t="shared" si="3"/>
        <v>0</v>
      </c>
      <c r="N33" s="16">
        <f t="shared" si="4"/>
        <v>0</v>
      </c>
      <c r="O33" s="16">
        <f t="shared" si="5"/>
        <v>0</v>
      </c>
      <c r="P33" s="17">
        <f t="shared" si="6"/>
        <v>0</v>
      </c>
    </row>
    <row r="34" spans="1:16" ht="56.25" x14ac:dyDescent="0.25">
      <c r="A34" s="62">
        <v>5</v>
      </c>
      <c r="B34" s="64" t="s">
        <v>66</v>
      </c>
      <c r="C34" s="142" t="s">
        <v>303</v>
      </c>
      <c r="D34" s="63"/>
      <c r="E34" s="107"/>
      <c r="F34" s="36"/>
      <c r="G34" s="26"/>
      <c r="H34" s="16">
        <f t="shared" si="0"/>
        <v>0</v>
      </c>
      <c r="I34" s="26"/>
      <c r="J34" s="26"/>
      <c r="K34" s="17">
        <f t="shared" si="1"/>
        <v>0</v>
      </c>
      <c r="L34" s="18">
        <f t="shared" si="2"/>
        <v>0</v>
      </c>
      <c r="M34" s="16">
        <f t="shared" si="3"/>
        <v>0</v>
      </c>
      <c r="N34" s="16">
        <f t="shared" si="4"/>
        <v>0</v>
      </c>
      <c r="O34" s="16">
        <f t="shared" si="5"/>
        <v>0</v>
      </c>
      <c r="P34" s="17">
        <f t="shared" si="6"/>
        <v>0</v>
      </c>
    </row>
    <row r="35" spans="1:16" ht="22.5" x14ac:dyDescent="0.25">
      <c r="A35" s="62">
        <v>6</v>
      </c>
      <c r="B35" s="62" t="s">
        <v>66</v>
      </c>
      <c r="C35" s="63" t="s">
        <v>304</v>
      </c>
      <c r="D35" s="63" t="s">
        <v>73</v>
      </c>
      <c r="E35" s="107">
        <v>239</v>
      </c>
      <c r="F35" s="36"/>
      <c r="G35" s="26"/>
      <c r="H35" s="16">
        <f t="shared" si="0"/>
        <v>0</v>
      </c>
      <c r="I35" s="26"/>
      <c r="J35" s="26"/>
      <c r="K35" s="17">
        <f t="shared" si="1"/>
        <v>0</v>
      </c>
      <c r="L35" s="18">
        <f t="shared" si="2"/>
        <v>0</v>
      </c>
      <c r="M35" s="16">
        <f t="shared" si="3"/>
        <v>0</v>
      </c>
      <c r="N35" s="16">
        <f t="shared" si="4"/>
        <v>0</v>
      </c>
      <c r="O35" s="16">
        <f t="shared" si="5"/>
        <v>0</v>
      </c>
      <c r="P35" s="17">
        <f t="shared" si="6"/>
        <v>0</v>
      </c>
    </row>
    <row r="36" spans="1:16" ht="22.5" x14ac:dyDescent="0.25">
      <c r="A36" s="62">
        <v>7</v>
      </c>
      <c r="B36" s="62" t="s">
        <v>66</v>
      </c>
      <c r="C36" s="62" t="s">
        <v>305</v>
      </c>
      <c r="D36" s="62" t="s">
        <v>116</v>
      </c>
      <c r="E36" s="107">
        <v>0.56999999999999995</v>
      </c>
      <c r="F36" s="36"/>
      <c r="G36" s="26"/>
      <c r="H36" s="16">
        <f t="shared" si="0"/>
        <v>0</v>
      </c>
      <c r="I36" s="26"/>
      <c r="J36" s="26"/>
      <c r="K36" s="17">
        <f t="shared" si="1"/>
        <v>0</v>
      </c>
      <c r="L36" s="18">
        <f t="shared" si="2"/>
        <v>0</v>
      </c>
      <c r="M36" s="16">
        <f t="shared" si="3"/>
        <v>0</v>
      </c>
      <c r="N36" s="16">
        <f t="shared" si="4"/>
        <v>0</v>
      </c>
      <c r="O36" s="16">
        <f t="shared" si="5"/>
        <v>0</v>
      </c>
      <c r="P36" s="17">
        <f t="shared" si="6"/>
        <v>0</v>
      </c>
    </row>
    <row r="37" spans="1:16" x14ac:dyDescent="0.2">
      <c r="A37" s="62"/>
      <c r="B37" s="62"/>
      <c r="C37" s="178" t="s">
        <v>306</v>
      </c>
      <c r="D37" s="176" t="s">
        <v>116</v>
      </c>
      <c r="E37" s="179">
        <v>0.64</v>
      </c>
      <c r="F37" s="36"/>
      <c r="G37" s="26"/>
      <c r="H37" s="16">
        <f t="shared" si="0"/>
        <v>0</v>
      </c>
      <c r="I37" s="26"/>
      <c r="J37" s="26"/>
      <c r="K37" s="17">
        <f t="shared" si="1"/>
        <v>0</v>
      </c>
      <c r="L37" s="18">
        <f t="shared" si="2"/>
        <v>0</v>
      </c>
      <c r="M37" s="16">
        <f t="shared" si="3"/>
        <v>0</v>
      </c>
      <c r="N37" s="16">
        <f t="shared" si="4"/>
        <v>0</v>
      </c>
      <c r="O37" s="16">
        <f t="shared" si="5"/>
        <v>0</v>
      </c>
      <c r="P37" s="17">
        <f t="shared" si="6"/>
        <v>0</v>
      </c>
    </row>
    <row r="38" spans="1:16" x14ac:dyDescent="0.2">
      <c r="A38" s="62"/>
      <c r="B38" s="62"/>
      <c r="C38" s="178" t="s">
        <v>307</v>
      </c>
      <c r="D38" s="176" t="s">
        <v>83</v>
      </c>
      <c r="E38" s="179">
        <v>20.260000000000002</v>
      </c>
      <c r="F38" s="36"/>
      <c r="G38" s="26"/>
      <c r="H38" s="16">
        <f t="shared" si="0"/>
        <v>0</v>
      </c>
      <c r="I38" s="26"/>
      <c r="J38" s="26"/>
      <c r="K38" s="17">
        <f t="shared" si="1"/>
        <v>0</v>
      </c>
      <c r="L38" s="18">
        <f t="shared" si="2"/>
        <v>0</v>
      </c>
      <c r="M38" s="16">
        <f t="shared" si="3"/>
        <v>0</v>
      </c>
      <c r="N38" s="16">
        <f t="shared" si="4"/>
        <v>0</v>
      </c>
      <c r="O38" s="16">
        <f t="shared" si="5"/>
        <v>0</v>
      </c>
      <c r="P38" s="17">
        <f t="shared" si="6"/>
        <v>0</v>
      </c>
    </row>
    <row r="39" spans="1:16" ht="22.5" x14ac:dyDescent="0.2">
      <c r="A39" s="62">
        <v>8</v>
      </c>
      <c r="B39" s="62" t="s">
        <v>66</v>
      </c>
      <c r="C39" s="163" t="s">
        <v>308</v>
      </c>
      <c r="D39" s="176" t="s">
        <v>116</v>
      </c>
      <c r="E39" s="179">
        <v>0.24</v>
      </c>
      <c r="F39" s="36"/>
      <c r="G39" s="26"/>
      <c r="H39" s="16">
        <f t="shared" si="0"/>
        <v>0</v>
      </c>
      <c r="I39" s="26"/>
      <c r="J39" s="26"/>
      <c r="K39" s="17">
        <f t="shared" si="1"/>
        <v>0</v>
      </c>
      <c r="L39" s="18">
        <f t="shared" si="2"/>
        <v>0</v>
      </c>
      <c r="M39" s="16">
        <f t="shared" si="3"/>
        <v>0</v>
      </c>
      <c r="N39" s="16">
        <f t="shared" si="4"/>
        <v>0</v>
      </c>
      <c r="O39" s="16">
        <f t="shared" si="5"/>
        <v>0</v>
      </c>
      <c r="P39" s="17">
        <f t="shared" si="6"/>
        <v>0</v>
      </c>
    </row>
    <row r="40" spans="1:16" x14ac:dyDescent="0.2">
      <c r="A40" s="62"/>
      <c r="B40" s="62"/>
      <c r="C40" s="178" t="s">
        <v>306</v>
      </c>
      <c r="D40" s="176" t="s">
        <v>116</v>
      </c>
      <c r="E40" s="179">
        <v>0.27</v>
      </c>
      <c r="F40" s="36"/>
      <c r="G40" s="26"/>
      <c r="H40" s="16">
        <f t="shared" si="0"/>
        <v>0</v>
      </c>
      <c r="I40" s="26"/>
      <c r="J40" s="26"/>
      <c r="K40" s="17">
        <f t="shared" si="1"/>
        <v>0</v>
      </c>
      <c r="L40" s="18">
        <f t="shared" si="2"/>
        <v>0</v>
      </c>
      <c r="M40" s="16">
        <f t="shared" si="3"/>
        <v>0</v>
      </c>
      <c r="N40" s="16">
        <f t="shared" si="4"/>
        <v>0</v>
      </c>
      <c r="O40" s="16">
        <f t="shared" si="5"/>
        <v>0</v>
      </c>
      <c r="P40" s="17">
        <f t="shared" si="6"/>
        <v>0</v>
      </c>
    </row>
    <row r="41" spans="1:16" x14ac:dyDescent="0.25">
      <c r="A41" s="62"/>
      <c r="B41" s="62"/>
      <c r="C41" s="174" t="s">
        <v>309</v>
      </c>
      <c r="D41" s="62" t="s">
        <v>83</v>
      </c>
      <c r="E41" s="107">
        <v>8.2899999999999991</v>
      </c>
      <c r="F41" s="36"/>
      <c r="G41" s="26"/>
      <c r="H41" s="16">
        <f t="shared" si="0"/>
        <v>0</v>
      </c>
      <c r="I41" s="26"/>
      <c r="J41" s="26"/>
      <c r="K41" s="17">
        <f t="shared" si="1"/>
        <v>0</v>
      </c>
      <c r="L41" s="18">
        <f t="shared" si="2"/>
        <v>0</v>
      </c>
      <c r="M41" s="16">
        <f t="shared" si="3"/>
        <v>0</v>
      </c>
      <c r="N41" s="16">
        <f t="shared" si="4"/>
        <v>0</v>
      </c>
      <c r="O41" s="16">
        <f t="shared" si="5"/>
        <v>0</v>
      </c>
      <c r="P41" s="17">
        <f t="shared" si="6"/>
        <v>0</v>
      </c>
    </row>
    <row r="42" spans="1:16" ht="22.5" x14ac:dyDescent="0.2">
      <c r="A42" s="62">
        <v>11</v>
      </c>
      <c r="B42" s="62" t="s">
        <v>66</v>
      </c>
      <c r="C42" s="163" t="s">
        <v>310</v>
      </c>
      <c r="D42" s="176" t="s">
        <v>73</v>
      </c>
      <c r="E42" s="179">
        <v>115.2</v>
      </c>
      <c r="F42" s="36"/>
      <c r="G42" s="26"/>
      <c r="H42" s="16">
        <f t="shared" si="0"/>
        <v>0</v>
      </c>
      <c r="I42" s="26"/>
      <c r="J42" s="26"/>
      <c r="K42" s="17">
        <f t="shared" si="1"/>
        <v>0</v>
      </c>
      <c r="L42" s="18">
        <f t="shared" si="2"/>
        <v>0</v>
      </c>
      <c r="M42" s="16">
        <f t="shared" si="3"/>
        <v>0</v>
      </c>
      <c r="N42" s="16">
        <f t="shared" si="4"/>
        <v>0</v>
      </c>
      <c r="O42" s="16">
        <f t="shared" si="5"/>
        <v>0</v>
      </c>
      <c r="P42" s="17">
        <f t="shared" si="6"/>
        <v>0</v>
      </c>
    </row>
    <row r="43" spans="1:16" x14ac:dyDescent="0.2">
      <c r="A43" s="62"/>
      <c r="B43" s="62"/>
      <c r="C43" s="177" t="s">
        <v>311</v>
      </c>
      <c r="D43" s="176" t="s">
        <v>73</v>
      </c>
      <c r="E43" s="179">
        <v>126.75</v>
      </c>
      <c r="F43" s="36"/>
      <c r="G43" s="26"/>
      <c r="H43" s="16">
        <f t="shared" si="0"/>
        <v>0</v>
      </c>
      <c r="I43" s="26"/>
      <c r="J43" s="26"/>
      <c r="K43" s="17">
        <f t="shared" si="1"/>
        <v>0</v>
      </c>
      <c r="L43" s="18">
        <f t="shared" si="2"/>
        <v>0</v>
      </c>
      <c r="M43" s="16">
        <f t="shared" si="3"/>
        <v>0</v>
      </c>
      <c r="N43" s="16">
        <f t="shared" si="4"/>
        <v>0</v>
      </c>
      <c r="O43" s="16">
        <f t="shared" si="5"/>
        <v>0</v>
      </c>
      <c r="P43" s="17">
        <f t="shared" si="6"/>
        <v>0</v>
      </c>
    </row>
    <row r="44" spans="1:16" x14ac:dyDescent="0.2">
      <c r="A44" s="62"/>
      <c r="B44" s="62"/>
      <c r="C44" s="177" t="s">
        <v>133</v>
      </c>
      <c r="D44" s="176" t="s">
        <v>70</v>
      </c>
      <c r="E44" s="179">
        <v>2310</v>
      </c>
      <c r="F44" s="36"/>
      <c r="G44" s="26"/>
      <c r="H44" s="16">
        <f t="shared" si="0"/>
        <v>0</v>
      </c>
      <c r="I44" s="26"/>
      <c r="J44" s="26"/>
      <c r="K44" s="17">
        <f t="shared" si="1"/>
        <v>0</v>
      </c>
      <c r="L44" s="18">
        <f t="shared" si="2"/>
        <v>0</v>
      </c>
      <c r="M44" s="16">
        <f t="shared" si="3"/>
        <v>0</v>
      </c>
      <c r="N44" s="16">
        <f t="shared" si="4"/>
        <v>0</v>
      </c>
      <c r="O44" s="16">
        <f t="shared" si="5"/>
        <v>0</v>
      </c>
      <c r="P44" s="17">
        <f t="shared" si="6"/>
        <v>0</v>
      </c>
    </row>
    <row r="45" spans="1:16" ht="22.5" x14ac:dyDescent="0.2">
      <c r="A45" s="62">
        <v>12</v>
      </c>
      <c r="B45" s="62" t="s">
        <v>66</v>
      </c>
      <c r="C45" s="163" t="s">
        <v>312</v>
      </c>
      <c r="D45" s="176" t="s">
        <v>73</v>
      </c>
      <c r="E45" s="179">
        <v>51.2</v>
      </c>
      <c r="F45" s="36"/>
      <c r="G45" s="26"/>
      <c r="H45" s="16">
        <f t="shared" si="0"/>
        <v>0</v>
      </c>
      <c r="I45" s="26"/>
      <c r="J45" s="26"/>
      <c r="K45" s="17">
        <f t="shared" si="1"/>
        <v>0</v>
      </c>
      <c r="L45" s="18">
        <f t="shared" si="2"/>
        <v>0</v>
      </c>
      <c r="M45" s="16">
        <f t="shared" si="3"/>
        <v>0</v>
      </c>
      <c r="N45" s="16">
        <f t="shared" si="4"/>
        <v>0</v>
      </c>
      <c r="O45" s="16">
        <f t="shared" si="5"/>
        <v>0</v>
      </c>
      <c r="P45" s="17">
        <f t="shared" si="6"/>
        <v>0</v>
      </c>
    </row>
    <row r="46" spans="1:16" x14ac:dyDescent="0.2">
      <c r="A46" s="62"/>
      <c r="B46" s="62"/>
      <c r="C46" s="177" t="s">
        <v>311</v>
      </c>
      <c r="D46" s="176" t="s">
        <v>73</v>
      </c>
      <c r="E46" s="179">
        <v>56.32</v>
      </c>
      <c r="F46" s="36"/>
      <c r="G46" s="26"/>
      <c r="H46" s="16">
        <f t="shared" si="0"/>
        <v>0</v>
      </c>
      <c r="I46" s="26"/>
      <c r="J46" s="26"/>
      <c r="K46" s="17">
        <f t="shared" si="1"/>
        <v>0</v>
      </c>
      <c r="L46" s="18">
        <f t="shared" si="2"/>
        <v>0</v>
      </c>
      <c r="M46" s="16">
        <f t="shared" si="3"/>
        <v>0</v>
      </c>
      <c r="N46" s="16">
        <f t="shared" si="4"/>
        <v>0</v>
      </c>
      <c r="O46" s="16">
        <f t="shared" si="5"/>
        <v>0</v>
      </c>
      <c r="P46" s="17">
        <f t="shared" si="6"/>
        <v>0</v>
      </c>
    </row>
    <row r="47" spans="1:16" x14ac:dyDescent="0.2">
      <c r="A47" s="62"/>
      <c r="B47" s="62"/>
      <c r="C47" s="177" t="s">
        <v>133</v>
      </c>
      <c r="D47" s="176" t="s">
        <v>70</v>
      </c>
      <c r="E47" s="179">
        <v>1024</v>
      </c>
      <c r="F47" s="36"/>
      <c r="G47" s="26"/>
      <c r="H47" s="16">
        <f t="shared" si="0"/>
        <v>0</v>
      </c>
      <c r="I47" s="26"/>
      <c r="J47" s="26"/>
      <c r="K47" s="17">
        <f t="shared" si="1"/>
        <v>0</v>
      </c>
      <c r="L47" s="18">
        <f t="shared" si="2"/>
        <v>0</v>
      </c>
      <c r="M47" s="16">
        <f t="shared" si="3"/>
        <v>0</v>
      </c>
      <c r="N47" s="16">
        <f t="shared" si="4"/>
        <v>0</v>
      </c>
      <c r="O47" s="16">
        <f t="shared" si="5"/>
        <v>0</v>
      </c>
      <c r="P47" s="17">
        <f t="shared" si="6"/>
        <v>0</v>
      </c>
    </row>
    <row r="48" spans="1:16" ht="22.5" x14ac:dyDescent="0.2">
      <c r="A48" s="62">
        <v>13</v>
      </c>
      <c r="B48" s="62" t="s">
        <v>66</v>
      </c>
      <c r="C48" s="163" t="s">
        <v>313</v>
      </c>
      <c r="D48" s="176" t="s">
        <v>83</v>
      </c>
      <c r="E48" s="179">
        <v>394.99</v>
      </c>
      <c r="F48" s="36"/>
      <c r="G48" s="26"/>
      <c r="H48" s="16">
        <f t="shared" si="0"/>
        <v>0</v>
      </c>
      <c r="I48" s="26"/>
      <c r="J48" s="26"/>
      <c r="K48" s="17">
        <f t="shared" si="1"/>
        <v>0</v>
      </c>
      <c r="L48" s="18">
        <f t="shared" si="2"/>
        <v>0</v>
      </c>
      <c r="M48" s="16">
        <f t="shared" si="3"/>
        <v>0</v>
      </c>
      <c r="N48" s="16">
        <f t="shared" si="4"/>
        <v>0</v>
      </c>
      <c r="O48" s="16">
        <f t="shared" si="5"/>
        <v>0</v>
      </c>
      <c r="P48" s="17">
        <f t="shared" si="6"/>
        <v>0</v>
      </c>
    </row>
    <row r="49" spans="1:16" ht="22.5" x14ac:dyDescent="0.2">
      <c r="A49" s="62">
        <v>14</v>
      </c>
      <c r="B49" s="62" t="s">
        <v>66</v>
      </c>
      <c r="C49" s="163" t="s">
        <v>314</v>
      </c>
      <c r="D49" s="176" t="s">
        <v>83</v>
      </c>
      <c r="E49" s="179">
        <v>146.88999999999999</v>
      </c>
      <c r="F49" s="36"/>
      <c r="G49" s="26"/>
      <c r="H49" s="16">
        <f t="shared" si="0"/>
        <v>0</v>
      </c>
      <c r="I49" s="26"/>
      <c r="J49" s="26"/>
      <c r="K49" s="17">
        <f t="shared" si="1"/>
        <v>0</v>
      </c>
      <c r="L49" s="18">
        <f t="shared" si="2"/>
        <v>0</v>
      </c>
      <c r="M49" s="16">
        <f t="shared" si="3"/>
        <v>0</v>
      </c>
      <c r="N49" s="16">
        <f t="shared" si="4"/>
        <v>0</v>
      </c>
      <c r="O49" s="16">
        <f t="shared" si="5"/>
        <v>0</v>
      </c>
      <c r="P49" s="17">
        <f t="shared" si="6"/>
        <v>0</v>
      </c>
    </row>
    <row r="50" spans="1:16" ht="22.5" x14ac:dyDescent="0.2">
      <c r="A50" s="62">
        <v>15</v>
      </c>
      <c r="B50" s="62" t="s">
        <v>66</v>
      </c>
      <c r="C50" s="63" t="s">
        <v>315</v>
      </c>
      <c r="D50" s="62" t="s">
        <v>73</v>
      </c>
      <c r="E50" s="179">
        <v>277</v>
      </c>
      <c r="F50" s="36"/>
      <c r="G50" s="26"/>
      <c r="H50" s="16">
        <f t="shared" si="0"/>
        <v>0</v>
      </c>
      <c r="I50" s="26"/>
      <c r="J50" s="26"/>
      <c r="K50" s="17">
        <f t="shared" si="1"/>
        <v>0</v>
      </c>
      <c r="L50" s="18">
        <f t="shared" si="2"/>
        <v>0</v>
      </c>
      <c r="M50" s="16">
        <f t="shared" si="3"/>
        <v>0</v>
      </c>
      <c r="N50" s="16">
        <f t="shared" si="4"/>
        <v>0</v>
      </c>
      <c r="O50" s="16">
        <f t="shared" si="5"/>
        <v>0</v>
      </c>
      <c r="P50" s="17">
        <f t="shared" si="6"/>
        <v>0</v>
      </c>
    </row>
    <row r="51" spans="1:16" x14ac:dyDescent="0.2">
      <c r="A51" s="62"/>
      <c r="B51" s="62"/>
      <c r="C51" s="180" t="s">
        <v>133</v>
      </c>
      <c r="D51" s="62" t="s">
        <v>70</v>
      </c>
      <c r="E51" s="179">
        <v>1662</v>
      </c>
      <c r="F51" s="36"/>
      <c r="G51" s="26"/>
      <c r="H51" s="16">
        <f t="shared" si="0"/>
        <v>0</v>
      </c>
      <c r="I51" s="26"/>
      <c r="J51" s="26"/>
      <c r="K51" s="17">
        <f t="shared" si="1"/>
        <v>0</v>
      </c>
      <c r="L51" s="18">
        <f t="shared" si="2"/>
        <v>0</v>
      </c>
      <c r="M51" s="16">
        <f t="shared" si="3"/>
        <v>0</v>
      </c>
      <c r="N51" s="16">
        <f t="shared" si="4"/>
        <v>0</v>
      </c>
      <c r="O51" s="16">
        <f t="shared" si="5"/>
        <v>0</v>
      </c>
      <c r="P51" s="17">
        <f t="shared" si="6"/>
        <v>0</v>
      </c>
    </row>
    <row r="52" spans="1:16" x14ac:dyDescent="0.2">
      <c r="A52" s="62"/>
      <c r="B52" s="62"/>
      <c r="C52" s="180" t="s">
        <v>316</v>
      </c>
      <c r="D52" s="176" t="s">
        <v>73</v>
      </c>
      <c r="E52" s="179">
        <v>304.7</v>
      </c>
      <c r="F52" s="36"/>
      <c r="G52" s="26"/>
      <c r="H52" s="16">
        <f t="shared" si="0"/>
        <v>0</v>
      </c>
      <c r="I52" s="26"/>
      <c r="J52" s="26"/>
      <c r="K52" s="17">
        <f t="shared" si="1"/>
        <v>0</v>
      </c>
      <c r="L52" s="18">
        <f t="shared" si="2"/>
        <v>0</v>
      </c>
      <c r="M52" s="16">
        <f t="shared" si="3"/>
        <v>0</v>
      </c>
      <c r="N52" s="16">
        <f t="shared" si="4"/>
        <v>0</v>
      </c>
      <c r="O52" s="16">
        <f t="shared" si="5"/>
        <v>0</v>
      </c>
      <c r="P52" s="17">
        <f t="shared" si="6"/>
        <v>0</v>
      </c>
    </row>
    <row r="53" spans="1:16" ht="22.5" x14ac:dyDescent="0.2">
      <c r="A53" s="62">
        <v>16</v>
      </c>
      <c r="B53" s="62" t="s">
        <v>66</v>
      </c>
      <c r="C53" s="62" t="s">
        <v>317</v>
      </c>
      <c r="D53" s="62" t="s">
        <v>73</v>
      </c>
      <c r="E53" s="179">
        <v>345</v>
      </c>
      <c r="F53" s="36"/>
      <c r="G53" s="26"/>
      <c r="H53" s="16">
        <f t="shared" si="0"/>
        <v>0</v>
      </c>
      <c r="I53" s="26"/>
      <c r="J53" s="26"/>
      <c r="K53" s="17">
        <f t="shared" si="1"/>
        <v>0</v>
      </c>
      <c r="L53" s="18">
        <f t="shared" si="2"/>
        <v>0</v>
      </c>
      <c r="M53" s="16">
        <f t="shared" si="3"/>
        <v>0</v>
      </c>
      <c r="N53" s="16">
        <f t="shared" si="4"/>
        <v>0</v>
      </c>
      <c r="O53" s="16">
        <f t="shared" si="5"/>
        <v>0</v>
      </c>
      <c r="P53" s="17">
        <f t="shared" si="6"/>
        <v>0</v>
      </c>
    </row>
    <row r="54" spans="1:16" x14ac:dyDescent="0.2">
      <c r="A54" s="62">
        <v>17</v>
      </c>
      <c r="B54" s="62" t="s">
        <v>66</v>
      </c>
      <c r="C54" s="63" t="s">
        <v>213</v>
      </c>
      <c r="D54" s="62" t="s">
        <v>73</v>
      </c>
      <c r="E54" s="179">
        <v>39</v>
      </c>
      <c r="F54" s="36"/>
      <c r="G54" s="26"/>
      <c r="H54" s="16">
        <f t="shared" si="0"/>
        <v>0</v>
      </c>
      <c r="I54" s="26"/>
      <c r="J54" s="26"/>
      <c r="K54" s="17">
        <f t="shared" si="1"/>
        <v>0</v>
      </c>
      <c r="L54" s="18">
        <f t="shared" si="2"/>
        <v>0</v>
      </c>
      <c r="M54" s="16">
        <f t="shared" si="3"/>
        <v>0</v>
      </c>
      <c r="N54" s="16">
        <f t="shared" si="4"/>
        <v>0</v>
      </c>
      <c r="O54" s="16">
        <f t="shared" si="5"/>
        <v>0</v>
      </c>
      <c r="P54" s="17">
        <f t="shared" si="6"/>
        <v>0</v>
      </c>
    </row>
    <row r="55" spans="1:16" ht="18.75" customHeight="1" x14ac:dyDescent="0.2">
      <c r="A55" s="62"/>
      <c r="B55" s="62"/>
      <c r="C55" s="180" t="s">
        <v>186</v>
      </c>
      <c r="D55" s="62" t="s">
        <v>83</v>
      </c>
      <c r="E55" s="179">
        <v>15.6</v>
      </c>
      <c r="F55" s="36"/>
      <c r="G55" s="26"/>
      <c r="H55" s="16">
        <f t="shared" si="0"/>
        <v>0</v>
      </c>
      <c r="I55" s="26"/>
      <c r="J55" s="26"/>
      <c r="K55" s="17">
        <f t="shared" si="1"/>
        <v>0</v>
      </c>
      <c r="L55" s="18">
        <f t="shared" si="2"/>
        <v>0</v>
      </c>
      <c r="M55" s="16">
        <f t="shared" si="3"/>
        <v>0</v>
      </c>
      <c r="N55" s="16">
        <f t="shared" si="4"/>
        <v>0</v>
      </c>
      <c r="O55" s="16">
        <f t="shared" si="5"/>
        <v>0</v>
      </c>
      <c r="P55" s="17">
        <f t="shared" si="6"/>
        <v>0</v>
      </c>
    </row>
    <row r="56" spans="1:16" ht="22.5" x14ac:dyDescent="0.2">
      <c r="A56" s="62"/>
      <c r="B56" s="62"/>
      <c r="C56" s="162" t="s">
        <v>318</v>
      </c>
      <c r="D56" s="181"/>
      <c r="E56" s="179"/>
      <c r="F56" s="36"/>
      <c r="G56" s="26"/>
      <c r="H56" s="16">
        <f t="shared" si="0"/>
        <v>0</v>
      </c>
      <c r="I56" s="26"/>
      <c r="J56" s="26"/>
      <c r="K56" s="17">
        <f t="shared" si="1"/>
        <v>0</v>
      </c>
      <c r="L56" s="18">
        <f t="shared" si="2"/>
        <v>0</v>
      </c>
      <c r="M56" s="16">
        <f t="shared" si="3"/>
        <v>0</v>
      </c>
      <c r="N56" s="16">
        <f t="shared" si="4"/>
        <v>0</v>
      </c>
      <c r="O56" s="16">
        <f t="shared" si="5"/>
        <v>0</v>
      </c>
      <c r="P56" s="17">
        <f t="shared" si="6"/>
        <v>0</v>
      </c>
    </row>
    <row r="57" spans="1:16" ht="22.5" x14ac:dyDescent="0.2">
      <c r="A57" s="62">
        <v>18</v>
      </c>
      <c r="B57" s="62" t="s">
        <v>66</v>
      </c>
      <c r="C57" s="163" t="s">
        <v>319</v>
      </c>
      <c r="D57" s="176" t="s">
        <v>73</v>
      </c>
      <c r="E57" s="179">
        <v>12.3</v>
      </c>
      <c r="F57" s="36"/>
      <c r="G57" s="26"/>
      <c r="H57" s="16">
        <f t="shared" si="0"/>
        <v>0</v>
      </c>
      <c r="I57" s="26"/>
      <c r="J57" s="26"/>
      <c r="K57" s="17">
        <f t="shared" si="1"/>
        <v>0</v>
      </c>
      <c r="L57" s="18">
        <f t="shared" si="2"/>
        <v>0</v>
      </c>
      <c r="M57" s="16">
        <f t="shared" si="3"/>
        <v>0</v>
      </c>
      <c r="N57" s="16">
        <f t="shared" si="4"/>
        <v>0</v>
      </c>
      <c r="O57" s="16">
        <f t="shared" si="5"/>
        <v>0</v>
      </c>
      <c r="P57" s="17">
        <f t="shared" si="6"/>
        <v>0</v>
      </c>
    </row>
    <row r="58" spans="1:16" ht="22.5" x14ac:dyDescent="0.2">
      <c r="A58" s="62">
        <v>19</v>
      </c>
      <c r="B58" s="62" t="s">
        <v>66</v>
      </c>
      <c r="C58" s="163" t="s">
        <v>320</v>
      </c>
      <c r="D58" s="176" t="s">
        <v>73</v>
      </c>
      <c r="E58" s="179">
        <v>36.9</v>
      </c>
      <c r="F58" s="36"/>
      <c r="G58" s="26"/>
      <c r="H58" s="16">
        <f t="shared" si="0"/>
        <v>0</v>
      </c>
      <c r="I58" s="26"/>
      <c r="J58" s="26"/>
      <c r="K58" s="17">
        <f t="shared" si="1"/>
        <v>0</v>
      </c>
      <c r="L58" s="18">
        <f t="shared" si="2"/>
        <v>0</v>
      </c>
      <c r="M58" s="16">
        <f t="shared" si="3"/>
        <v>0</v>
      </c>
      <c r="N58" s="16">
        <f t="shared" si="4"/>
        <v>0</v>
      </c>
      <c r="O58" s="16">
        <f t="shared" si="5"/>
        <v>0</v>
      </c>
      <c r="P58" s="17">
        <f t="shared" si="6"/>
        <v>0</v>
      </c>
    </row>
    <row r="59" spans="1:16" ht="22.5" x14ac:dyDescent="0.2">
      <c r="A59" s="62">
        <v>20</v>
      </c>
      <c r="B59" s="62" t="s">
        <v>66</v>
      </c>
      <c r="C59" s="163" t="s">
        <v>321</v>
      </c>
      <c r="D59" s="176" t="s">
        <v>83</v>
      </c>
      <c r="E59" s="179">
        <v>186.9</v>
      </c>
      <c r="F59" s="36"/>
      <c r="G59" s="26"/>
      <c r="H59" s="16">
        <f t="shared" si="0"/>
        <v>0</v>
      </c>
      <c r="I59" s="26"/>
      <c r="J59" s="26"/>
      <c r="K59" s="17">
        <f t="shared" si="1"/>
        <v>0</v>
      </c>
      <c r="L59" s="18">
        <f t="shared" si="2"/>
        <v>0</v>
      </c>
      <c r="M59" s="16">
        <f t="shared" si="3"/>
        <v>0</v>
      </c>
      <c r="N59" s="16">
        <f t="shared" si="4"/>
        <v>0</v>
      </c>
      <c r="O59" s="16">
        <f t="shared" si="5"/>
        <v>0</v>
      </c>
      <c r="P59" s="17">
        <f t="shared" si="6"/>
        <v>0</v>
      </c>
    </row>
    <row r="60" spans="1:16" x14ac:dyDescent="0.2">
      <c r="A60" s="62">
        <v>21</v>
      </c>
      <c r="B60" s="62" t="s">
        <v>66</v>
      </c>
      <c r="C60" s="163" t="s">
        <v>213</v>
      </c>
      <c r="D60" s="176" t="s">
        <v>73</v>
      </c>
      <c r="E60" s="179">
        <v>14</v>
      </c>
      <c r="F60" s="36"/>
      <c r="G60" s="26"/>
      <c r="H60" s="16">
        <f t="shared" si="0"/>
        <v>0</v>
      </c>
      <c r="I60" s="26"/>
      <c r="J60" s="26"/>
      <c r="K60" s="17">
        <f t="shared" si="1"/>
        <v>0</v>
      </c>
      <c r="L60" s="18">
        <f t="shared" si="2"/>
        <v>0</v>
      </c>
      <c r="M60" s="16">
        <f t="shared" si="3"/>
        <v>0</v>
      </c>
      <c r="N60" s="16">
        <f t="shared" si="4"/>
        <v>0</v>
      </c>
      <c r="O60" s="16">
        <f t="shared" si="5"/>
        <v>0</v>
      </c>
      <c r="P60" s="17">
        <f t="shared" si="6"/>
        <v>0</v>
      </c>
    </row>
    <row r="61" spans="1:16" x14ac:dyDescent="0.2">
      <c r="A61" s="62">
        <v>22</v>
      </c>
      <c r="B61" s="62"/>
      <c r="C61" s="178" t="s">
        <v>186</v>
      </c>
      <c r="D61" s="176" t="s">
        <v>83</v>
      </c>
      <c r="E61" s="179">
        <v>5.6</v>
      </c>
      <c r="F61" s="36"/>
      <c r="G61" s="26"/>
      <c r="H61" s="16">
        <f t="shared" si="0"/>
        <v>0</v>
      </c>
      <c r="I61" s="26"/>
      <c r="J61" s="26"/>
      <c r="K61" s="17">
        <f t="shared" si="1"/>
        <v>0</v>
      </c>
      <c r="L61" s="18">
        <f t="shared" si="2"/>
        <v>0</v>
      </c>
      <c r="M61" s="16">
        <f t="shared" si="3"/>
        <v>0</v>
      </c>
      <c r="N61" s="16">
        <f t="shared" si="4"/>
        <v>0</v>
      </c>
      <c r="O61" s="16">
        <f t="shared" si="5"/>
        <v>0</v>
      </c>
      <c r="P61" s="17">
        <f t="shared" si="6"/>
        <v>0</v>
      </c>
    </row>
    <row r="62" spans="1:16" x14ac:dyDescent="0.2">
      <c r="A62" s="62">
        <v>23</v>
      </c>
      <c r="B62" s="62" t="s">
        <v>66</v>
      </c>
      <c r="C62" s="163" t="s">
        <v>322</v>
      </c>
      <c r="D62" s="176" t="s">
        <v>70</v>
      </c>
      <c r="E62" s="179">
        <v>624</v>
      </c>
      <c r="F62" s="36"/>
      <c r="G62" s="26"/>
      <c r="H62" s="16">
        <f t="shared" si="0"/>
        <v>0</v>
      </c>
      <c r="I62" s="26"/>
      <c r="J62" s="26"/>
      <c r="K62" s="17">
        <f t="shared" si="1"/>
        <v>0</v>
      </c>
      <c r="L62" s="18">
        <f t="shared" si="2"/>
        <v>0</v>
      </c>
      <c r="M62" s="16">
        <f t="shared" si="3"/>
        <v>0</v>
      </c>
      <c r="N62" s="16">
        <f t="shared" si="4"/>
        <v>0</v>
      </c>
      <c r="O62" s="16">
        <f t="shared" si="5"/>
        <v>0</v>
      </c>
      <c r="P62" s="17">
        <f t="shared" si="6"/>
        <v>0</v>
      </c>
    </row>
    <row r="63" spans="1:16" ht="22.5" x14ac:dyDescent="0.2">
      <c r="A63" s="62">
        <v>24</v>
      </c>
      <c r="B63" s="62" t="s">
        <v>66</v>
      </c>
      <c r="C63" s="163" t="s">
        <v>323</v>
      </c>
      <c r="D63" s="176" t="s">
        <v>73</v>
      </c>
      <c r="E63" s="179">
        <v>42</v>
      </c>
      <c r="F63" s="36"/>
      <c r="G63" s="26"/>
      <c r="H63" s="16">
        <f t="shared" si="0"/>
        <v>0</v>
      </c>
      <c r="I63" s="26"/>
      <c r="J63" s="26"/>
      <c r="K63" s="17">
        <f t="shared" si="1"/>
        <v>0</v>
      </c>
      <c r="L63" s="18">
        <f t="shared" si="2"/>
        <v>0</v>
      </c>
      <c r="M63" s="16">
        <f t="shared" si="3"/>
        <v>0</v>
      </c>
      <c r="N63" s="16">
        <f t="shared" si="4"/>
        <v>0</v>
      </c>
      <c r="O63" s="16">
        <f t="shared" si="5"/>
        <v>0</v>
      </c>
      <c r="P63" s="17">
        <f t="shared" si="6"/>
        <v>0</v>
      </c>
    </row>
    <row r="64" spans="1:16" x14ac:dyDescent="0.2">
      <c r="A64" s="62"/>
      <c r="B64" s="62"/>
      <c r="C64" s="177" t="s">
        <v>133</v>
      </c>
      <c r="D64" s="176" t="s">
        <v>70</v>
      </c>
      <c r="E64" s="179">
        <v>252</v>
      </c>
      <c r="F64" s="36"/>
      <c r="G64" s="26"/>
      <c r="H64" s="16">
        <f t="shared" si="0"/>
        <v>0</v>
      </c>
      <c r="I64" s="26"/>
      <c r="J64" s="26"/>
      <c r="K64" s="17">
        <f t="shared" si="1"/>
        <v>0</v>
      </c>
      <c r="L64" s="18">
        <f t="shared" si="2"/>
        <v>0</v>
      </c>
      <c r="M64" s="16">
        <f t="shared" si="3"/>
        <v>0</v>
      </c>
      <c r="N64" s="16">
        <f t="shared" si="4"/>
        <v>0</v>
      </c>
      <c r="O64" s="16">
        <f t="shared" si="5"/>
        <v>0</v>
      </c>
      <c r="P64" s="17">
        <f t="shared" si="6"/>
        <v>0</v>
      </c>
    </row>
    <row r="65" spans="1:16" x14ac:dyDescent="0.2">
      <c r="A65" s="62"/>
      <c r="B65" s="62"/>
      <c r="C65" s="177" t="s">
        <v>324</v>
      </c>
      <c r="D65" s="176" t="s">
        <v>73</v>
      </c>
      <c r="E65" s="179">
        <v>46.2</v>
      </c>
      <c r="F65" s="36"/>
      <c r="G65" s="26"/>
      <c r="H65" s="16"/>
      <c r="I65" s="26"/>
      <c r="J65" s="26"/>
      <c r="K65" s="17">
        <f t="shared" si="1"/>
        <v>0</v>
      </c>
      <c r="L65" s="18">
        <f t="shared" si="2"/>
        <v>0</v>
      </c>
      <c r="M65" s="16">
        <f t="shared" si="3"/>
        <v>0</v>
      </c>
      <c r="N65" s="16">
        <f t="shared" si="4"/>
        <v>0</v>
      </c>
      <c r="O65" s="16">
        <f t="shared" si="5"/>
        <v>0</v>
      </c>
      <c r="P65" s="17">
        <f t="shared" si="6"/>
        <v>0</v>
      </c>
    </row>
    <row r="66" spans="1:16" x14ac:dyDescent="0.2">
      <c r="A66" s="62">
        <v>25</v>
      </c>
      <c r="B66" s="62" t="s">
        <v>66</v>
      </c>
      <c r="C66" s="163" t="s">
        <v>325</v>
      </c>
      <c r="D66" s="176" t="s">
        <v>73</v>
      </c>
      <c r="E66" s="179">
        <v>148</v>
      </c>
      <c r="F66" s="36"/>
      <c r="G66" s="26"/>
      <c r="H66" s="16">
        <f t="shared" si="0"/>
        <v>0</v>
      </c>
      <c r="I66" s="26"/>
      <c r="J66" s="26"/>
      <c r="K66" s="17">
        <f t="shared" si="1"/>
        <v>0</v>
      </c>
      <c r="L66" s="18">
        <f t="shared" si="2"/>
        <v>0</v>
      </c>
      <c r="M66" s="16">
        <f t="shared" si="3"/>
        <v>0</v>
      </c>
      <c r="N66" s="16">
        <f t="shared" si="4"/>
        <v>0</v>
      </c>
      <c r="O66" s="16">
        <f t="shared" si="5"/>
        <v>0</v>
      </c>
      <c r="P66" s="17">
        <f t="shared" si="6"/>
        <v>0</v>
      </c>
    </row>
    <row r="67" spans="1:16" x14ac:dyDescent="0.2">
      <c r="A67" s="62"/>
      <c r="B67" s="62"/>
      <c r="C67" s="178" t="s">
        <v>186</v>
      </c>
      <c r="D67" s="176" t="s">
        <v>83</v>
      </c>
      <c r="E67" s="179">
        <v>59.2</v>
      </c>
      <c r="F67" s="36"/>
      <c r="G67" s="26"/>
      <c r="H67" s="16">
        <f t="shared" si="0"/>
        <v>0</v>
      </c>
      <c r="I67" s="26"/>
      <c r="J67" s="26"/>
      <c r="K67" s="17">
        <f t="shared" si="1"/>
        <v>0</v>
      </c>
      <c r="L67" s="18">
        <f t="shared" si="2"/>
        <v>0</v>
      </c>
      <c r="M67" s="16">
        <f t="shared" si="3"/>
        <v>0</v>
      </c>
      <c r="N67" s="16">
        <f t="shared" si="4"/>
        <v>0</v>
      </c>
      <c r="O67" s="16">
        <f t="shared" si="5"/>
        <v>0</v>
      </c>
      <c r="P67" s="17">
        <f t="shared" si="6"/>
        <v>0</v>
      </c>
    </row>
    <row r="68" spans="1:16" x14ac:dyDescent="0.2">
      <c r="A68" s="62"/>
      <c r="B68" s="62"/>
      <c r="C68" s="177" t="s">
        <v>326</v>
      </c>
      <c r="D68" s="176" t="s">
        <v>83</v>
      </c>
      <c r="E68" s="179">
        <v>88.8</v>
      </c>
      <c r="F68" s="36"/>
      <c r="G68" s="26"/>
      <c r="H68" s="16"/>
      <c r="I68" s="26"/>
      <c r="J68" s="26"/>
      <c r="K68" s="17">
        <f t="shared" si="1"/>
        <v>0</v>
      </c>
      <c r="L68" s="18">
        <f t="shared" si="2"/>
        <v>0</v>
      </c>
      <c r="M68" s="16">
        <f t="shared" si="3"/>
        <v>0</v>
      </c>
      <c r="N68" s="16">
        <f t="shared" si="4"/>
        <v>0</v>
      </c>
      <c r="O68" s="16">
        <f t="shared" si="5"/>
        <v>0</v>
      </c>
      <c r="P68" s="17">
        <f t="shared" si="6"/>
        <v>0</v>
      </c>
    </row>
    <row r="69" spans="1:16" ht="22.5" x14ac:dyDescent="0.2">
      <c r="A69" s="62"/>
      <c r="B69" s="62"/>
      <c r="C69" s="162" t="s">
        <v>327</v>
      </c>
      <c r="D69" s="181"/>
      <c r="E69" s="179"/>
      <c r="F69" s="36"/>
      <c r="G69" s="26"/>
      <c r="H69" s="16">
        <f t="shared" si="0"/>
        <v>0</v>
      </c>
      <c r="I69" s="26"/>
      <c r="J69" s="26"/>
      <c r="K69" s="17">
        <f t="shared" si="1"/>
        <v>0</v>
      </c>
      <c r="L69" s="18">
        <f t="shared" si="2"/>
        <v>0</v>
      </c>
      <c r="M69" s="16">
        <f t="shared" si="3"/>
        <v>0</v>
      </c>
      <c r="N69" s="16">
        <f t="shared" si="4"/>
        <v>0</v>
      </c>
      <c r="O69" s="16">
        <f t="shared" si="5"/>
        <v>0</v>
      </c>
      <c r="P69" s="17">
        <f t="shared" si="6"/>
        <v>0</v>
      </c>
    </row>
    <row r="70" spans="1:16" ht="22.5" x14ac:dyDescent="0.2">
      <c r="A70" s="62">
        <v>26</v>
      </c>
      <c r="B70" s="62" t="s">
        <v>66</v>
      </c>
      <c r="C70" s="163" t="s">
        <v>328</v>
      </c>
      <c r="D70" s="176" t="s">
        <v>73</v>
      </c>
      <c r="E70" s="179">
        <v>12.5</v>
      </c>
      <c r="F70" s="36"/>
      <c r="G70" s="26"/>
      <c r="H70" s="16">
        <f t="shared" si="0"/>
        <v>0</v>
      </c>
      <c r="I70" s="26"/>
      <c r="J70" s="26"/>
      <c r="K70" s="17">
        <f t="shared" si="1"/>
        <v>0</v>
      </c>
      <c r="L70" s="18">
        <f t="shared" si="2"/>
        <v>0</v>
      </c>
      <c r="M70" s="16">
        <f t="shared" si="3"/>
        <v>0</v>
      </c>
      <c r="N70" s="16">
        <f t="shared" si="4"/>
        <v>0</v>
      </c>
      <c r="O70" s="16">
        <f t="shared" si="5"/>
        <v>0</v>
      </c>
      <c r="P70" s="17">
        <f t="shared" si="6"/>
        <v>0</v>
      </c>
    </row>
    <row r="71" spans="1:16" ht="22.5" x14ac:dyDescent="0.2">
      <c r="A71" s="62">
        <v>27</v>
      </c>
      <c r="B71" s="62" t="s">
        <v>66</v>
      </c>
      <c r="C71" s="200" t="s">
        <v>599</v>
      </c>
      <c r="D71" s="176" t="s">
        <v>68</v>
      </c>
      <c r="E71" s="179">
        <v>423</v>
      </c>
      <c r="F71" s="36"/>
      <c r="G71" s="26"/>
      <c r="H71" s="16">
        <f t="shared" si="0"/>
        <v>0</v>
      </c>
      <c r="I71" s="26"/>
      <c r="J71" s="26"/>
      <c r="K71" s="17">
        <f t="shared" si="1"/>
        <v>0</v>
      </c>
      <c r="L71" s="18">
        <f t="shared" si="2"/>
        <v>0</v>
      </c>
      <c r="M71" s="16">
        <f t="shared" si="3"/>
        <v>0</v>
      </c>
      <c r="N71" s="16">
        <f t="shared" si="4"/>
        <v>0</v>
      </c>
      <c r="O71" s="16">
        <f t="shared" si="5"/>
        <v>0</v>
      </c>
      <c r="P71" s="17">
        <f t="shared" si="6"/>
        <v>0</v>
      </c>
    </row>
    <row r="72" spans="1:16" ht="22.5" x14ac:dyDescent="0.2">
      <c r="A72" s="62">
        <v>28</v>
      </c>
      <c r="B72" s="62" t="s">
        <v>66</v>
      </c>
      <c r="C72" s="163" t="s">
        <v>329</v>
      </c>
      <c r="D72" s="176" t="s">
        <v>73</v>
      </c>
      <c r="E72" s="179">
        <v>751</v>
      </c>
      <c r="F72" s="36"/>
      <c r="G72" s="26"/>
      <c r="H72" s="16">
        <f t="shared" si="0"/>
        <v>0</v>
      </c>
      <c r="I72" s="26"/>
      <c r="J72" s="26"/>
      <c r="K72" s="17">
        <f t="shared" si="1"/>
        <v>0</v>
      </c>
      <c r="L72" s="18">
        <f t="shared" si="2"/>
        <v>0</v>
      </c>
      <c r="M72" s="16">
        <f t="shared" si="3"/>
        <v>0</v>
      </c>
      <c r="N72" s="16">
        <f t="shared" si="4"/>
        <v>0</v>
      </c>
      <c r="O72" s="16">
        <f t="shared" si="5"/>
        <v>0</v>
      </c>
      <c r="P72" s="17">
        <f t="shared" si="6"/>
        <v>0</v>
      </c>
    </row>
    <row r="73" spans="1:16" x14ac:dyDescent="0.2">
      <c r="A73" s="62"/>
      <c r="B73" s="62"/>
      <c r="C73" s="177" t="s">
        <v>300</v>
      </c>
      <c r="D73" s="176" t="s">
        <v>73</v>
      </c>
      <c r="E73" s="179">
        <v>901.2</v>
      </c>
      <c r="F73" s="36"/>
      <c r="G73" s="26"/>
      <c r="H73" s="16">
        <f t="shared" si="0"/>
        <v>0</v>
      </c>
      <c r="I73" s="26"/>
      <c r="J73" s="26"/>
      <c r="K73" s="17">
        <f t="shared" si="1"/>
        <v>0</v>
      </c>
      <c r="L73" s="18">
        <f t="shared" si="2"/>
        <v>0</v>
      </c>
      <c r="M73" s="16">
        <f t="shared" si="3"/>
        <v>0</v>
      </c>
      <c r="N73" s="16">
        <f t="shared" si="4"/>
        <v>0</v>
      </c>
      <c r="O73" s="16">
        <f t="shared" si="5"/>
        <v>0</v>
      </c>
      <c r="P73" s="17">
        <f t="shared" si="6"/>
        <v>0</v>
      </c>
    </row>
    <row r="74" spans="1:16" x14ac:dyDescent="0.2">
      <c r="A74" s="62"/>
      <c r="B74" s="62"/>
      <c r="C74" s="177" t="s">
        <v>301</v>
      </c>
      <c r="D74" s="176" t="s">
        <v>73</v>
      </c>
      <c r="E74" s="179">
        <v>901.2</v>
      </c>
      <c r="F74" s="36"/>
      <c r="G74" s="26"/>
      <c r="H74" s="16">
        <f t="shared" si="0"/>
        <v>0</v>
      </c>
      <c r="I74" s="26"/>
      <c r="J74" s="26"/>
      <c r="K74" s="17">
        <f t="shared" si="1"/>
        <v>0</v>
      </c>
      <c r="L74" s="18">
        <f t="shared" si="2"/>
        <v>0</v>
      </c>
      <c r="M74" s="16">
        <f t="shared" si="3"/>
        <v>0</v>
      </c>
      <c r="N74" s="16">
        <f t="shared" si="4"/>
        <v>0</v>
      </c>
      <c r="O74" s="16">
        <f t="shared" si="5"/>
        <v>0</v>
      </c>
      <c r="P74" s="17">
        <f t="shared" si="6"/>
        <v>0</v>
      </c>
    </row>
    <row r="75" spans="1:16" x14ac:dyDescent="0.2">
      <c r="A75" s="62"/>
      <c r="B75" s="62"/>
      <c r="C75" s="177" t="s">
        <v>330</v>
      </c>
      <c r="D75" s="176" t="s">
        <v>331</v>
      </c>
      <c r="E75" s="179">
        <v>18.78</v>
      </c>
      <c r="F75" s="36"/>
      <c r="G75" s="26"/>
      <c r="H75" s="16">
        <f t="shared" si="0"/>
        <v>0</v>
      </c>
      <c r="I75" s="26"/>
      <c r="J75" s="26"/>
      <c r="K75" s="17">
        <f t="shared" si="1"/>
        <v>0</v>
      </c>
      <c r="L75" s="18">
        <f t="shared" si="2"/>
        <v>0</v>
      </c>
      <c r="M75" s="16">
        <f t="shared" si="3"/>
        <v>0</v>
      </c>
      <c r="N75" s="16">
        <f t="shared" si="4"/>
        <v>0</v>
      </c>
      <c r="O75" s="16">
        <f t="shared" si="5"/>
        <v>0</v>
      </c>
      <c r="P75" s="17">
        <f t="shared" si="6"/>
        <v>0</v>
      </c>
    </row>
    <row r="76" spans="1:16" ht="22.5" x14ac:dyDescent="0.25">
      <c r="A76" s="62">
        <v>8</v>
      </c>
      <c r="B76" s="62" t="s">
        <v>66</v>
      </c>
      <c r="C76" s="63" t="s">
        <v>332</v>
      </c>
      <c r="D76" s="62"/>
      <c r="E76" s="107"/>
      <c r="F76" s="36"/>
      <c r="G76" s="26"/>
      <c r="H76" s="16">
        <f t="shared" si="0"/>
        <v>0</v>
      </c>
      <c r="I76" s="26"/>
      <c r="J76" s="26"/>
      <c r="K76" s="17">
        <f t="shared" si="1"/>
        <v>0</v>
      </c>
      <c r="L76" s="18">
        <f t="shared" si="2"/>
        <v>0</v>
      </c>
      <c r="M76" s="16">
        <f t="shared" si="3"/>
        <v>0</v>
      </c>
      <c r="N76" s="16">
        <f t="shared" si="4"/>
        <v>0</v>
      </c>
      <c r="O76" s="16">
        <f t="shared" si="5"/>
        <v>0</v>
      </c>
      <c r="P76" s="17">
        <f t="shared" si="6"/>
        <v>0</v>
      </c>
    </row>
    <row r="77" spans="1:16" ht="22.5" x14ac:dyDescent="0.25">
      <c r="A77" s="62"/>
      <c r="B77" s="62"/>
      <c r="C77" s="63" t="s">
        <v>333</v>
      </c>
      <c r="D77" s="62" t="s">
        <v>83</v>
      </c>
      <c r="E77" s="107">
        <v>51.79</v>
      </c>
      <c r="F77" s="36"/>
      <c r="G77" s="26"/>
      <c r="H77" s="16">
        <f t="shared" si="0"/>
        <v>0</v>
      </c>
      <c r="I77" s="26"/>
      <c r="J77" s="26"/>
      <c r="K77" s="17">
        <f t="shared" si="1"/>
        <v>0</v>
      </c>
      <c r="L77" s="18">
        <f t="shared" si="2"/>
        <v>0</v>
      </c>
      <c r="M77" s="16">
        <f t="shared" si="3"/>
        <v>0</v>
      </c>
      <c r="N77" s="16">
        <f t="shared" si="4"/>
        <v>0</v>
      </c>
      <c r="O77" s="16">
        <f t="shared" si="5"/>
        <v>0</v>
      </c>
      <c r="P77" s="17">
        <f t="shared" si="6"/>
        <v>0</v>
      </c>
    </row>
    <row r="78" spans="1:16" x14ac:dyDescent="0.25">
      <c r="A78" s="62"/>
      <c r="B78" s="62"/>
      <c r="C78" s="63" t="s">
        <v>334</v>
      </c>
      <c r="D78" s="62" t="s">
        <v>96</v>
      </c>
      <c r="E78" s="107">
        <v>48</v>
      </c>
      <c r="F78" s="36"/>
      <c r="G78" s="26"/>
      <c r="H78" s="16">
        <f t="shared" si="0"/>
        <v>0</v>
      </c>
      <c r="I78" s="26"/>
      <c r="J78" s="26"/>
      <c r="K78" s="17">
        <f t="shared" si="1"/>
        <v>0</v>
      </c>
      <c r="L78" s="18">
        <f t="shared" si="2"/>
        <v>0</v>
      </c>
      <c r="M78" s="16">
        <f t="shared" si="3"/>
        <v>0</v>
      </c>
      <c r="N78" s="16">
        <f t="shared" si="4"/>
        <v>0</v>
      </c>
      <c r="O78" s="16">
        <f t="shared" si="5"/>
        <v>0</v>
      </c>
      <c r="P78" s="17">
        <f t="shared" si="6"/>
        <v>0</v>
      </c>
    </row>
    <row r="79" spans="1:16" ht="22.5" x14ac:dyDescent="0.25">
      <c r="A79" s="62"/>
      <c r="B79" s="62"/>
      <c r="C79" s="63" t="s">
        <v>335</v>
      </c>
      <c r="D79" s="72" t="s">
        <v>116</v>
      </c>
      <c r="E79" s="107">
        <v>0.14000000000000001</v>
      </c>
      <c r="F79" s="36"/>
      <c r="G79" s="26"/>
      <c r="H79" s="16">
        <f t="shared" si="0"/>
        <v>0</v>
      </c>
      <c r="I79" s="26"/>
      <c r="J79" s="26"/>
      <c r="K79" s="17">
        <f t="shared" si="1"/>
        <v>0</v>
      </c>
      <c r="L79" s="18">
        <f t="shared" si="2"/>
        <v>0</v>
      </c>
      <c r="M79" s="16">
        <f t="shared" si="3"/>
        <v>0</v>
      </c>
      <c r="N79" s="16">
        <f t="shared" si="4"/>
        <v>0</v>
      </c>
      <c r="O79" s="16">
        <f t="shared" si="5"/>
        <v>0</v>
      </c>
      <c r="P79" s="17">
        <f t="shared" si="6"/>
        <v>0</v>
      </c>
    </row>
    <row r="80" spans="1:16" x14ac:dyDescent="0.25">
      <c r="A80" s="62"/>
      <c r="B80" s="62"/>
      <c r="C80" s="62" t="s">
        <v>306</v>
      </c>
      <c r="D80" s="62" t="s">
        <v>116</v>
      </c>
      <c r="E80" s="107">
        <v>0.16</v>
      </c>
      <c r="F80" s="36"/>
      <c r="G80" s="26"/>
      <c r="H80" s="16">
        <f t="shared" si="0"/>
        <v>0</v>
      </c>
      <c r="I80" s="26"/>
      <c r="J80" s="26"/>
      <c r="K80" s="17">
        <f t="shared" si="1"/>
        <v>0</v>
      </c>
      <c r="L80" s="18">
        <f t="shared" si="2"/>
        <v>0</v>
      </c>
      <c r="M80" s="16">
        <f t="shared" si="3"/>
        <v>0</v>
      </c>
      <c r="N80" s="16">
        <f t="shared" si="4"/>
        <v>0</v>
      </c>
      <c r="O80" s="16">
        <f t="shared" si="5"/>
        <v>0</v>
      </c>
      <c r="P80" s="17">
        <f t="shared" si="6"/>
        <v>0</v>
      </c>
    </row>
    <row r="81" spans="1:16" x14ac:dyDescent="0.25">
      <c r="A81" s="62"/>
      <c r="B81" s="62"/>
      <c r="C81" s="62" t="s">
        <v>307</v>
      </c>
      <c r="D81" s="62" t="s">
        <v>83</v>
      </c>
      <c r="E81" s="107">
        <v>4.9000000000000004</v>
      </c>
      <c r="F81" s="36"/>
      <c r="G81" s="26"/>
      <c r="H81" s="16">
        <f t="shared" si="0"/>
        <v>0</v>
      </c>
      <c r="I81" s="26"/>
      <c r="J81" s="26"/>
      <c r="K81" s="17">
        <f t="shared" si="1"/>
        <v>0</v>
      </c>
      <c r="L81" s="18">
        <f t="shared" si="2"/>
        <v>0</v>
      </c>
      <c r="M81" s="16">
        <f t="shared" si="3"/>
        <v>0</v>
      </c>
      <c r="N81" s="16">
        <f t="shared" si="4"/>
        <v>0</v>
      </c>
      <c r="O81" s="16">
        <f t="shared" si="5"/>
        <v>0</v>
      </c>
      <c r="P81" s="17">
        <f t="shared" si="6"/>
        <v>0</v>
      </c>
    </row>
    <row r="82" spans="1:16" ht="22.5" x14ac:dyDescent="0.25">
      <c r="A82" s="62"/>
      <c r="B82" s="62"/>
      <c r="C82" s="63" t="s">
        <v>336</v>
      </c>
      <c r="D82" s="72" t="s">
        <v>83</v>
      </c>
      <c r="E82" s="107">
        <v>17.97</v>
      </c>
      <c r="F82" s="36"/>
      <c r="G82" s="26"/>
      <c r="H82" s="16">
        <f t="shared" si="0"/>
        <v>0</v>
      </c>
      <c r="I82" s="26"/>
      <c r="J82" s="26"/>
      <c r="K82" s="17">
        <f t="shared" si="1"/>
        <v>0</v>
      </c>
      <c r="L82" s="18">
        <f t="shared" si="2"/>
        <v>0</v>
      </c>
      <c r="M82" s="16">
        <f t="shared" si="3"/>
        <v>0</v>
      </c>
      <c r="N82" s="16">
        <f t="shared" si="4"/>
        <v>0</v>
      </c>
      <c r="O82" s="16">
        <f t="shared" si="5"/>
        <v>0</v>
      </c>
      <c r="P82" s="17">
        <f t="shared" si="6"/>
        <v>0</v>
      </c>
    </row>
    <row r="83" spans="1:16" x14ac:dyDescent="0.25">
      <c r="A83" s="62"/>
      <c r="B83" s="62"/>
      <c r="C83" s="63" t="s">
        <v>213</v>
      </c>
      <c r="D83" s="72" t="s">
        <v>73</v>
      </c>
      <c r="E83" s="107">
        <v>2.6</v>
      </c>
      <c r="F83" s="36"/>
      <c r="G83" s="26"/>
      <c r="H83" s="16">
        <f t="shared" si="0"/>
        <v>0</v>
      </c>
      <c r="I83" s="26"/>
      <c r="J83" s="26"/>
      <c r="K83" s="17">
        <f t="shared" si="1"/>
        <v>0</v>
      </c>
      <c r="L83" s="18">
        <f t="shared" si="2"/>
        <v>0</v>
      </c>
      <c r="M83" s="16">
        <f t="shared" si="3"/>
        <v>0</v>
      </c>
      <c r="N83" s="16">
        <f t="shared" si="4"/>
        <v>0</v>
      </c>
      <c r="O83" s="16">
        <f t="shared" si="5"/>
        <v>0</v>
      </c>
      <c r="P83" s="17">
        <f t="shared" si="6"/>
        <v>0</v>
      </c>
    </row>
    <row r="84" spans="1:16" x14ac:dyDescent="0.25">
      <c r="A84" s="62"/>
      <c r="B84" s="64"/>
      <c r="C84" s="62" t="s">
        <v>186</v>
      </c>
      <c r="D84" s="62" t="s">
        <v>83</v>
      </c>
      <c r="E84" s="107">
        <v>1.04</v>
      </c>
      <c r="F84" s="36"/>
      <c r="G84" s="26"/>
      <c r="H84" s="16">
        <f t="shared" si="0"/>
        <v>0</v>
      </c>
      <c r="I84" s="26"/>
      <c r="J84" s="26"/>
      <c r="K84" s="17">
        <f t="shared" si="1"/>
        <v>0</v>
      </c>
      <c r="L84" s="18">
        <f t="shared" si="2"/>
        <v>0</v>
      </c>
      <c r="M84" s="16">
        <f t="shared" si="3"/>
        <v>0</v>
      </c>
      <c r="N84" s="16">
        <f t="shared" si="4"/>
        <v>0</v>
      </c>
      <c r="O84" s="16">
        <f t="shared" si="5"/>
        <v>0</v>
      </c>
      <c r="P84" s="17">
        <f t="shared" si="6"/>
        <v>0</v>
      </c>
    </row>
    <row r="85" spans="1:16" ht="22.5" x14ac:dyDescent="0.25">
      <c r="A85" s="62"/>
      <c r="B85" s="62"/>
      <c r="C85" s="63" t="s">
        <v>337</v>
      </c>
      <c r="D85" s="72" t="s">
        <v>73</v>
      </c>
      <c r="E85" s="107">
        <v>9.6</v>
      </c>
      <c r="F85" s="36"/>
      <c r="G85" s="26"/>
      <c r="H85" s="16">
        <f t="shared" si="0"/>
        <v>0</v>
      </c>
      <c r="I85" s="26"/>
      <c r="J85" s="26"/>
      <c r="K85" s="17">
        <f t="shared" si="1"/>
        <v>0</v>
      </c>
      <c r="L85" s="18">
        <f t="shared" si="2"/>
        <v>0</v>
      </c>
      <c r="M85" s="16">
        <f t="shared" si="3"/>
        <v>0</v>
      </c>
      <c r="N85" s="16">
        <f t="shared" si="4"/>
        <v>0</v>
      </c>
      <c r="O85" s="16">
        <f t="shared" si="5"/>
        <v>0</v>
      </c>
      <c r="P85" s="17">
        <f t="shared" si="6"/>
        <v>0</v>
      </c>
    </row>
    <row r="86" spans="1:16" x14ac:dyDescent="0.25">
      <c r="A86" s="62"/>
      <c r="B86" s="62"/>
      <c r="C86" s="62" t="s">
        <v>133</v>
      </c>
      <c r="D86" s="62" t="s">
        <v>70</v>
      </c>
      <c r="E86" s="107">
        <v>57.6</v>
      </c>
      <c r="F86" s="36"/>
      <c r="G86" s="26"/>
      <c r="H86" s="16">
        <f t="shared" ref="H86:H96" si="7">ROUND(F86*G86,2)</f>
        <v>0</v>
      </c>
      <c r="I86" s="26"/>
      <c r="J86" s="26"/>
      <c r="K86" s="17">
        <f t="shared" ref="K86:K96" si="8">SUM(H86:J86)</f>
        <v>0</v>
      </c>
      <c r="L86" s="18">
        <f t="shared" ref="L86:L96" si="9">ROUND(E86*F86,2)</f>
        <v>0</v>
      </c>
      <c r="M86" s="16">
        <f t="shared" ref="M86:M96" si="10">ROUND(H86*E86,2)</f>
        <v>0</v>
      </c>
      <c r="N86" s="16">
        <f t="shared" ref="N86:N96" si="11">ROUND(I86*E86,2)</f>
        <v>0</v>
      </c>
      <c r="O86" s="16">
        <f t="shared" ref="O86:O96" si="12">ROUND(J86*E86,2)</f>
        <v>0</v>
      </c>
      <c r="P86" s="17">
        <f t="shared" ref="P86:P96" si="13">SUM(M86:O86)</f>
        <v>0</v>
      </c>
    </row>
    <row r="87" spans="1:16" x14ac:dyDescent="0.25">
      <c r="A87" s="62"/>
      <c r="B87" s="62"/>
      <c r="C87" s="62" t="s">
        <v>324</v>
      </c>
      <c r="D87" s="62" t="s">
        <v>73</v>
      </c>
      <c r="E87" s="107">
        <v>10.56</v>
      </c>
      <c r="F87" s="36"/>
      <c r="G87" s="26"/>
      <c r="H87" s="16">
        <f t="shared" si="7"/>
        <v>0</v>
      </c>
      <c r="I87" s="26"/>
      <c r="J87" s="26"/>
      <c r="K87" s="17">
        <f t="shared" si="8"/>
        <v>0</v>
      </c>
      <c r="L87" s="18">
        <f t="shared" si="9"/>
        <v>0</v>
      </c>
      <c r="M87" s="16">
        <f t="shared" si="10"/>
        <v>0</v>
      </c>
      <c r="N87" s="16">
        <f t="shared" si="11"/>
        <v>0</v>
      </c>
      <c r="O87" s="16">
        <f t="shared" si="12"/>
        <v>0</v>
      </c>
      <c r="P87" s="17">
        <f t="shared" si="13"/>
        <v>0</v>
      </c>
    </row>
    <row r="88" spans="1:16" ht="22.5" x14ac:dyDescent="0.25">
      <c r="A88" s="62"/>
      <c r="B88" s="62"/>
      <c r="C88" s="63" t="s">
        <v>338</v>
      </c>
      <c r="D88" s="72" t="s">
        <v>73</v>
      </c>
      <c r="E88" s="107">
        <v>26</v>
      </c>
      <c r="F88" s="36"/>
      <c r="G88" s="26"/>
      <c r="H88" s="16">
        <f t="shared" si="7"/>
        <v>0</v>
      </c>
      <c r="I88" s="26"/>
      <c r="J88" s="26"/>
      <c r="K88" s="17">
        <f t="shared" si="8"/>
        <v>0</v>
      </c>
      <c r="L88" s="18">
        <f t="shared" si="9"/>
        <v>0</v>
      </c>
      <c r="M88" s="16">
        <f t="shared" si="10"/>
        <v>0</v>
      </c>
      <c r="N88" s="16">
        <f t="shared" si="11"/>
        <v>0</v>
      </c>
      <c r="O88" s="16">
        <f t="shared" si="12"/>
        <v>0</v>
      </c>
      <c r="P88" s="17">
        <f t="shared" si="13"/>
        <v>0</v>
      </c>
    </row>
    <row r="89" spans="1:16" x14ac:dyDescent="0.25">
      <c r="A89" s="62"/>
      <c r="B89" s="62"/>
      <c r="C89" s="62" t="s">
        <v>300</v>
      </c>
      <c r="D89" s="62" t="s">
        <v>73</v>
      </c>
      <c r="E89" s="107">
        <v>31.2</v>
      </c>
      <c r="F89" s="36"/>
      <c r="G89" s="26"/>
      <c r="H89" s="16">
        <f t="shared" si="7"/>
        <v>0</v>
      </c>
      <c r="I89" s="26"/>
      <c r="J89" s="26"/>
      <c r="K89" s="17">
        <f t="shared" si="8"/>
        <v>0</v>
      </c>
      <c r="L89" s="18">
        <f t="shared" si="9"/>
        <v>0</v>
      </c>
      <c r="M89" s="16">
        <f t="shared" si="10"/>
        <v>0</v>
      </c>
      <c r="N89" s="16">
        <f t="shared" si="11"/>
        <v>0</v>
      </c>
      <c r="O89" s="16">
        <f t="shared" si="12"/>
        <v>0</v>
      </c>
      <c r="P89" s="17">
        <f t="shared" si="13"/>
        <v>0</v>
      </c>
    </row>
    <row r="90" spans="1:16" x14ac:dyDescent="0.25">
      <c r="A90" s="62"/>
      <c r="B90" s="62"/>
      <c r="C90" s="62" t="s">
        <v>301</v>
      </c>
      <c r="D90" s="62" t="s">
        <v>73</v>
      </c>
      <c r="E90" s="107">
        <v>31.2</v>
      </c>
      <c r="F90" s="36"/>
      <c r="G90" s="26"/>
      <c r="H90" s="16">
        <f t="shared" si="7"/>
        <v>0</v>
      </c>
      <c r="I90" s="26"/>
      <c r="J90" s="26"/>
      <c r="K90" s="17">
        <f t="shared" si="8"/>
        <v>0</v>
      </c>
      <c r="L90" s="18">
        <f t="shared" si="9"/>
        <v>0</v>
      </c>
      <c r="M90" s="16">
        <f t="shared" si="10"/>
        <v>0</v>
      </c>
      <c r="N90" s="16">
        <f t="shared" si="11"/>
        <v>0</v>
      </c>
      <c r="O90" s="16">
        <f t="shared" si="12"/>
        <v>0</v>
      </c>
      <c r="P90" s="17">
        <f t="shared" si="13"/>
        <v>0</v>
      </c>
    </row>
    <row r="91" spans="1:16" x14ac:dyDescent="0.25">
      <c r="A91" s="62"/>
      <c r="B91" s="62"/>
      <c r="C91" s="62" t="s">
        <v>330</v>
      </c>
      <c r="D91" s="62" t="s">
        <v>331</v>
      </c>
      <c r="E91" s="107">
        <v>0.65</v>
      </c>
      <c r="F91" s="36"/>
      <c r="G91" s="26"/>
      <c r="H91" s="16">
        <f t="shared" si="7"/>
        <v>0</v>
      </c>
      <c r="I91" s="26"/>
      <c r="J91" s="26"/>
      <c r="K91" s="17">
        <f t="shared" si="8"/>
        <v>0</v>
      </c>
      <c r="L91" s="18">
        <f t="shared" si="9"/>
        <v>0</v>
      </c>
      <c r="M91" s="16">
        <f t="shared" si="10"/>
        <v>0</v>
      </c>
      <c r="N91" s="16">
        <f t="shared" si="11"/>
        <v>0</v>
      </c>
      <c r="O91" s="16">
        <f t="shared" si="12"/>
        <v>0</v>
      </c>
      <c r="P91" s="17">
        <f t="shared" si="13"/>
        <v>0</v>
      </c>
    </row>
    <row r="92" spans="1:16" x14ac:dyDescent="0.25">
      <c r="A92" s="62"/>
      <c r="B92" s="64" t="s">
        <v>66</v>
      </c>
      <c r="C92" s="63" t="s">
        <v>339</v>
      </c>
      <c r="D92" s="72" t="s">
        <v>68</v>
      </c>
      <c r="E92" s="107">
        <v>32</v>
      </c>
      <c r="F92" s="36"/>
      <c r="G92" s="26"/>
      <c r="H92" s="16">
        <f t="shared" si="7"/>
        <v>0</v>
      </c>
      <c r="I92" s="26"/>
      <c r="J92" s="26"/>
      <c r="K92" s="17">
        <f t="shared" si="8"/>
        <v>0</v>
      </c>
      <c r="L92" s="18">
        <f t="shared" si="9"/>
        <v>0</v>
      </c>
      <c r="M92" s="16">
        <f t="shared" si="10"/>
        <v>0</v>
      </c>
      <c r="N92" s="16">
        <f t="shared" si="11"/>
        <v>0</v>
      </c>
      <c r="O92" s="16">
        <f t="shared" si="12"/>
        <v>0</v>
      </c>
      <c r="P92" s="17">
        <f t="shared" si="13"/>
        <v>0</v>
      </c>
    </row>
    <row r="93" spans="1:16" ht="22.5" x14ac:dyDescent="0.25">
      <c r="A93" s="62"/>
      <c r="B93" s="64" t="s">
        <v>66</v>
      </c>
      <c r="C93" s="63" t="s">
        <v>340</v>
      </c>
      <c r="D93" s="72" t="s">
        <v>116</v>
      </c>
      <c r="E93" s="107">
        <v>0.6</v>
      </c>
      <c r="F93" s="36"/>
      <c r="G93" s="26"/>
      <c r="H93" s="16">
        <f t="shared" si="7"/>
        <v>0</v>
      </c>
      <c r="I93" s="26"/>
      <c r="J93" s="26"/>
      <c r="K93" s="17">
        <f t="shared" si="8"/>
        <v>0</v>
      </c>
      <c r="L93" s="18">
        <f t="shared" si="9"/>
        <v>0</v>
      </c>
      <c r="M93" s="16">
        <f t="shared" si="10"/>
        <v>0</v>
      </c>
      <c r="N93" s="16">
        <f t="shared" si="11"/>
        <v>0</v>
      </c>
      <c r="O93" s="16">
        <f t="shared" si="12"/>
        <v>0</v>
      </c>
      <c r="P93" s="17">
        <f t="shared" si="13"/>
        <v>0</v>
      </c>
    </row>
    <row r="94" spans="1:16" ht="22.5" x14ac:dyDescent="0.25">
      <c r="A94" s="62"/>
      <c r="B94" s="64" t="s">
        <v>66</v>
      </c>
      <c r="C94" s="63" t="s">
        <v>341</v>
      </c>
      <c r="D94" s="72" t="s">
        <v>68</v>
      </c>
      <c r="E94" s="107">
        <v>32</v>
      </c>
      <c r="F94" s="36"/>
      <c r="G94" s="26"/>
      <c r="H94" s="16">
        <f t="shared" si="7"/>
        <v>0</v>
      </c>
      <c r="I94" s="26"/>
      <c r="J94" s="26"/>
      <c r="K94" s="17">
        <f t="shared" si="8"/>
        <v>0</v>
      </c>
      <c r="L94" s="18">
        <f t="shared" si="9"/>
        <v>0</v>
      </c>
      <c r="M94" s="16">
        <f t="shared" si="10"/>
        <v>0</v>
      </c>
      <c r="N94" s="16">
        <f t="shared" si="11"/>
        <v>0</v>
      </c>
      <c r="O94" s="16">
        <f t="shared" si="12"/>
        <v>0</v>
      </c>
      <c r="P94" s="17">
        <f t="shared" si="13"/>
        <v>0</v>
      </c>
    </row>
    <row r="95" spans="1:16" ht="22.5" x14ac:dyDescent="0.25">
      <c r="A95" s="62"/>
      <c r="B95" s="64" t="s">
        <v>66</v>
      </c>
      <c r="C95" s="63" t="s">
        <v>342</v>
      </c>
      <c r="D95" s="72" t="s">
        <v>73</v>
      </c>
      <c r="E95" s="107">
        <v>10</v>
      </c>
      <c r="F95" s="36"/>
      <c r="G95" s="26"/>
      <c r="H95" s="16">
        <f t="shared" si="7"/>
        <v>0</v>
      </c>
      <c r="I95" s="26"/>
      <c r="J95" s="26"/>
      <c r="K95" s="17">
        <f t="shared" si="8"/>
        <v>0</v>
      </c>
      <c r="L95" s="18">
        <f t="shared" si="9"/>
        <v>0</v>
      </c>
      <c r="M95" s="16">
        <f t="shared" si="10"/>
        <v>0</v>
      </c>
      <c r="N95" s="16">
        <f t="shared" si="11"/>
        <v>0</v>
      </c>
      <c r="O95" s="16">
        <f t="shared" si="12"/>
        <v>0</v>
      </c>
      <c r="P95" s="17">
        <f t="shared" si="13"/>
        <v>0</v>
      </c>
    </row>
    <row r="96" spans="1:16" x14ac:dyDescent="0.25">
      <c r="A96" s="62"/>
      <c r="B96" s="64"/>
      <c r="C96" s="62" t="s">
        <v>186</v>
      </c>
      <c r="D96" s="62" t="s">
        <v>83</v>
      </c>
      <c r="E96" s="107">
        <v>4</v>
      </c>
      <c r="F96" s="36"/>
      <c r="G96" s="26"/>
      <c r="H96" s="16">
        <f t="shared" si="7"/>
        <v>0</v>
      </c>
      <c r="I96" s="26"/>
      <c r="J96" s="26"/>
      <c r="K96" s="17">
        <f t="shared" si="8"/>
        <v>0</v>
      </c>
      <c r="L96" s="18">
        <f t="shared" si="9"/>
        <v>0</v>
      </c>
      <c r="M96" s="16">
        <f t="shared" si="10"/>
        <v>0</v>
      </c>
      <c r="N96" s="16">
        <f t="shared" si="11"/>
        <v>0</v>
      </c>
      <c r="O96" s="16">
        <f t="shared" si="12"/>
        <v>0</v>
      </c>
      <c r="P96" s="17">
        <f t="shared" si="13"/>
        <v>0</v>
      </c>
    </row>
    <row r="97" spans="1:16" x14ac:dyDescent="0.25">
      <c r="A97" s="256" t="s">
        <v>118</v>
      </c>
      <c r="B97" s="257"/>
      <c r="C97" s="273"/>
      <c r="D97" s="273"/>
      <c r="E97" s="273"/>
      <c r="F97" s="257"/>
      <c r="G97" s="257"/>
      <c r="H97" s="257"/>
      <c r="I97" s="257"/>
      <c r="J97" s="257"/>
      <c r="K97" s="258"/>
      <c r="L97" s="29">
        <f>SUM(L14:L96)</f>
        <v>0</v>
      </c>
      <c r="M97" s="30">
        <f>SUM(M14:M96)</f>
        <v>0</v>
      </c>
      <c r="N97" s="30">
        <f>SUM(N14:N96)</f>
        <v>0</v>
      </c>
      <c r="O97" s="30">
        <f>SUM(O14:O96)</f>
        <v>0</v>
      </c>
      <c r="P97" s="31">
        <f>SUM(P14:P96)</f>
        <v>0</v>
      </c>
    </row>
    <row r="98" spans="1:16" x14ac:dyDescent="0.25">
      <c r="A98" s="12"/>
      <c r="B98" s="12"/>
      <c r="C98" s="12"/>
      <c r="D98" s="12"/>
      <c r="E98" s="149"/>
      <c r="F98" s="12"/>
      <c r="G98" s="12"/>
      <c r="H98" s="12"/>
      <c r="I98" s="12"/>
      <c r="J98" s="12"/>
      <c r="K98" s="12"/>
      <c r="L98" s="12"/>
      <c r="M98" s="12"/>
      <c r="N98" s="12"/>
      <c r="O98" s="12"/>
      <c r="P98" s="12"/>
    </row>
    <row r="99" spans="1:16" x14ac:dyDescent="0.25">
      <c r="A99" s="12"/>
      <c r="B99" s="12"/>
      <c r="C99" s="12"/>
      <c r="D99" s="12"/>
      <c r="E99" s="149"/>
      <c r="F99" s="12"/>
      <c r="G99" s="12"/>
      <c r="H99" s="12"/>
      <c r="I99" s="12"/>
      <c r="J99" s="12"/>
      <c r="K99" s="12"/>
      <c r="L99" s="12"/>
      <c r="M99" s="12"/>
      <c r="N99" s="12"/>
      <c r="O99" s="12"/>
      <c r="P99" s="12"/>
    </row>
    <row r="100" spans="1:16" x14ac:dyDescent="0.25">
      <c r="A100" s="7" t="s">
        <v>19</v>
      </c>
      <c r="B100" s="12"/>
      <c r="C100" s="255">
        <f>'Kops a'!C41:H41</f>
        <v>0</v>
      </c>
      <c r="D100" s="255"/>
      <c r="E100" s="255"/>
      <c r="F100" s="255"/>
      <c r="G100" s="255"/>
      <c r="H100" s="255"/>
      <c r="I100" s="12"/>
      <c r="J100" s="12"/>
      <c r="K100" s="12"/>
      <c r="L100" s="12"/>
      <c r="M100" s="12"/>
      <c r="N100" s="12"/>
      <c r="O100" s="12"/>
      <c r="P100" s="12"/>
    </row>
    <row r="101" spans="1:16" x14ac:dyDescent="0.25">
      <c r="A101" s="12"/>
      <c r="B101" s="12"/>
      <c r="C101" s="204" t="s">
        <v>20</v>
      </c>
      <c r="D101" s="204"/>
      <c r="E101" s="204"/>
      <c r="F101" s="204"/>
      <c r="G101" s="204"/>
      <c r="H101" s="204"/>
      <c r="I101" s="12"/>
      <c r="J101" s="12"/>
      <c r="K101" s="12"/>
      <c r="L101" s="12"/>
      <c r="M101" s="12"/>
      <c r="N101" s="12"/>
      <c r="O101" s="12"/>
      <c r="P101" s="12"/>
    </row>
    <row r="102" spans="1:16" x14ac:dyDescent="0.25">
      <c r="A102" s="12"/>
      <c r="B102" s="12"/>
      <c r="C102" s="12"/>
      <c r="D102" s="12"/>
      <c r="E102" s="149"/>
      <c r="F102" s="12"/>
      <c r="G102" s="12"/>
      <c r="H102" s="12"/>
      <c r="I102" s="12"/>
      <c r="J102" s="12"/>
      <c r="K102" s="12"/>
      <c r="L102" s="12"/>
      <c r="M102" s="12"/>
      <c r="N102" s="12"/>
      <c r="O102" s="12"/>
      <c r="P102" s="12"/>
    </row>
    <row r="103" spans="1:16" x14ac:dyDescent="0.25">
      <c r="A103" s="53" t="str">
        <f>'Kops a'!A44</f>
        <v>Tāme sastādīta 20__. gada __. _________</v>
      </c>
      <c r="B103" s="54"/>
      <c r="C103" s="54"/>
      <c r="D103" s="54"/>
      <c r="E103" s="149"/>
      <c r="F103" s="12"/>
      <c r="G103" s="12"/>
      <c r="H103" s="12"/>
      <c r="I103" s="12"/>
      <c r="J103" s="12"/>
      <c r="K103" s="12"/>
      <c r="L103" s="12"/>
      <c r="M103" s="12"/>
      <c r="N103" s="12"/>
      <c r="O103" s="12"/>
      <c r="P103" s="12"/>
    </row>
    <row r="104" spans="1:16" x14ac:dyDescent="0.25">
      <c r="A104" s="12"/>
      <c r="B104" s="12"/>
      <c r="C104" s="12"/>
      <c r="D104" s="12"/>
      <c r="E104" s="149"/>
      <c r="F104" s="12"/>
      <c r="G104" s="12"/>
      <c r="H104" s="12"/>
      <c r="I104" s="12"/>
      <c r="J104" s="12"/>
      <c r="K104" s="12"/>
      <c r="L104" s="12"/>
      <c r="M104" s="12"/>
      <c r="N104" s="12"/>
      <c r="O104" s="12"/>
      <c r="P104" s="12"/>
    </row>
    <row r="105" spans="1:16" x14ac:dyDescent="0.25">
      <c r="A105" s="7" t="s">
        <v>49</v>
      </c>
      <c r="B105" s="12"/>
      <c r="C105" s="255">
        <f>'Kops a'!C46:H46</f>
        <v>0</v>
      </c>
      <c r="D105" s="255"/>
      <c r="E105" s="255"/>
      <c r="F105" s="255"/>
      <c r="G105" s="255"/>
      <c r="H105" s="255"/>
      <c r="I105" s="12"/>
      <c r="J105" s="12"/>
      <c r="K105" s="12"/>
      <c r="L105" s="12"/>
      <c r="M105" s="12"/>
      <c r="N105" s="12"/>
      <c r="O105" s="12"/>
      <c r="P105" s="12"/>
    </row>
    <row r="106" spans="1:16" x14ac:dyDescent="0.25">
      <c r="A106" s="12"/>
      <c r="B106" s="12"/>
      <c r="C106" s="204" t="s">
        <v>20</v>
      </c>
      <c r="D106" s="204"/>
      <c r="E106" s="204"/>
      <c r="F106" s="204"/>
      <c r="G106" s="204"/>
      <c r="H106" s="204"/>
      <c r="I106" s="12"/>
      <c r="J106" s="12"/>
      <c r="K106" s="12"/>
      <c r="L106" s="12"/>
      <c r="M106" s="12"/>
      <c r="N106" s="12"/>
      <c r="O106" s="12"/>
      <c r="P106" s="12"/>
    </row>
    <row r="107" spans="1:16" x14ac:dyDescent="0.25">
      <c r="A107" s="12"/>
      <c r="B107" s="12"/>
      <c r="C107" s="12"/>
      <c r="D107" s="12"/>
      <c r="E107" s="149"/>
      <c r="F107" s="12"/>
      <c r="G107" s="12"/>
      <c r="H107" s="12"/>
      <c r="I107" s="12"/>
      <c r="J107" s="12"/>
      <c r="K107" s="12"/>
      <c r="L107" s="12"/>
      <c r="M107" s="12"/>
      <c r="N107" s="12"/>
      <c r="O107" s="12"/>
      <c r="P107" s="12"/>
    </row>
    <row r="108" spans="1:16" x14ac:dyDescent="0.25">
      <c r="A108" s="53" t="s">
        <v>119</v>
      </c>
      <c r="B108" s="54"/>
      <c r="C108" s="55">
        <f>'Kops a'!C49</f>
        <v>0</v>
      </c>
      <c r="D108" s="54"/>
      <c r="E108" s="149"/>
      <c r="F108" s="12"/>
      <c r="G108" s="12"/>
      <c r="H108" s="12"/>
      <c r="I108" s="12"/>
      <c r="J108" s="12"/>
      <c r="K108" s="12"/>
      <c r="L108" s="12"/>
      <c r="M108" s="12"/>
      <c r="N108" s="12"/>
      <c r="O108" s="12"/>
      <c r="P108" s="12"/>
    </row>
    <row r="109" spans="1:16" x14ac:dyDescent="0.25">
      <c r="A109" s="12"/>
      <c r="B109" s="12"/>
      <c r="C109" s="12"/>
      <c r="D109" s="12"/>
      <c r="E109" s="149"/>
      <c r="F109" s="12"/>
      <c r="G109" s="12"/>
      <c r="H109" s="12"/>
      <c r="I109" s="12"/>
      <c r="J109" s="12"/>
      <c r="K109" s="12"/>
      <c r="L109" s="12"/>
      <c r="M109" s="12"/>
      <c r="N109" s="12"/>
      <c r="O109" s="12"/>
      <c r="P109" s="12"/>
    </row>
    <row r="110" spans="1:16" ht="13.5" x14ac:dyDescent="0.25">
      <c r="B110" s="35" t="s">
        <v>120</v>
      </c>
      <c r="E110" s="143"/>
    </row>
    <row r="111" spans="1:16" ht="12" x14ac:dyDescent="0.25">
      <c r="B111" s="56" t="s">
        <v>121</v>
      </c>
      <c r="E111" s="143"/>
    </row>
    <row r="112" spans="1:16" ht="12" x14ac:dyDescent="0.25">
      <c r="B112" s="56" t="s">
        <v>122</v>
      </c>
      <c r="E112" s="143"/>
    </row>
    <row r="113" spans="5:5" x14ac:dyDescent="0.25">
      <c r="E113" s="143"/>
    </row>
    <row r="114" spans="5:5" x14ac:dyDescent="0.25">
      <c r="E114" s="143"/>
    </row>
    <row r="115" spans="5:5" x14ac:dyDescent="0.25">
      <c r="E115" s="143"/>
    </row>
    <row r="116" spans="5:5" x14ac:dyDescent="0.25">
      <c r="E116" s="143"/>
    </row>
    <row r="117" spans="5:5" x14ac:dyDescent="0.25">
      <c r="E117" s="143"/>
    </row>
    <row r="118" spans="5:5" x14ac:dyDescent="0.25">
      <c r="E118" s="143"/>
    </row>
    <row r="119" spans="5:5" x14ac:dyDescent="0.25">
      <c r="E119" s="143"/>
    </row>
    <row r="120" spans="5:5" x14ac:dyDescent="0.25">
      <c r="E120" s="143"/>
    </row>
    <row r="121" spans="5:5" x14ac:dyDescent="0.25">
      <c r="E121" s="143"/>
    </row>
    <row r="122" spans="5:5" x14ac:dyDescent="0.25">
      <c r="E122" s="143"/>
    </row>
    <row r="123" spans="5:5" x14ac:dyDescent="0.25">
      <c r="E123" s="143"/>
    </row>
    <row r="124" spans="5:5" x14ac:dyDescent="0.25">
      <c r="E124" s="143"/>
    </row>
    <row r="125" spans="5:5" x14ac:dyDescent="0.25">
      <c r="E125" s="143"/>
    </row>
    <row r="126" spans="5:5" x14ac:dyDescent="0.25">
      <c r="E126" s="143"/>
    </row>
    <row r="127" spans="5:5" x14ac:dyDescent="0.25">
      <c r="E127" s="143"/>
    </row>
    <row r="128" spans="5:5" x14ac:dyDescent="0.25">
      <c r="E128" s="143"/>
    </row>
    <row r="129" spans="5:5" x14ac:dyDescent="0.25">
      <c r="E129" s="143"/>
    </row>
    <row r="130" spans="5:5" x14ac:dyDescent="0.25">
      <c r="E130" s="143"/>
    </row>
    <row r="131" spans="5:5" x14ac:dyDescent="0.25">
      <c r="E131" s="143"/>
    </row>
    <row r="132" spans="5:5" x14ac:dyDescent="0.25">
      <c r="E132" s="143"/>
    </row>
    <row r="133" spans="5:5" x14ac:dyDescent="0.25">
      <c r="E133" s="143"/>
    </row>
  </sheetData>
  <mergeCells count="22">
    <mergeCell ref="D7:L7"/>
    <mergeCell ref="C2:I2"/>
    <mergeCell ref="C3:I3"/>
    <mergeCell ref="C4:I4"/>
    <mergeCell ref="D5:L5"/>
    <mergeCell ref="D6:L6"/>
    <mergeCell ref="C106:H106"/>
    <mergeCell ref="D8:L8"/>
    <mergeCell ref="A9:F9"/>
    <mergeCell ref="J9:M9"/>
    <mergeCell ref="N9:O9"/>
    <mergeCell ref="A12:A13"/>
    <mergeCell ref="B12:B13"/>
    <mergeCell ref="C12:C13"/>
    <mergeCell ref="D12:D13"/>
    <mergeCell ref="E12:E13"/>
    <mergeCell ref="F12:K12"/>
    <mergeCell ref="L12:P12"/>
    <mergeCell ref="A97:K97"/>
    <mergeCell ref="C100:H100"/>
    <mergeCell ref="C101:H101"/>
    <mergeCell ref="C105:H105"/>
  </mergeCells>
  <conditionalFormatting sqref="F15:G52 I15:J52 F54:G96 I54:J96">
    <cfRule type="cellIs" dxfId="155" priority="20" operator="equal">
      <formula>0</formula>
    </cfRule>
  </conditionalFormatting>
  <conditionalFormatting sqref="N9:O9 K14:P96 H14:H96">
    <cfRule type="cellIs" dxfId="154" priority="19" operator="equal">
      <formula>0</formula>
    </cfRule>
  </conditionalFormatting>
  <conditionalFormatting sqref="A9:F9">
    <cfRule type="containsText" dxfId="153" priority="18"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52" priority="17" operator="equal">
      <formula>0</formula>
    </cfRule>
  </conditionalFormatting>
  <conditionalFormatting sqref="O10">
    <cfRule type="cellIs" dxfId="151" priority="16" operator="equal">
      <formula>"20__. gada __. _________"</formula>
    </cfRule>
  </conditionalFormatting>
  <conditionalFormatting sqref="A97:K97">
    <cfRule type="containsText" dxfId="150" priority="15" operator="containsText" text="Tiešās izmaksas kopā, t. sk. darba devēja sociālais nodoklis __.__% ">
      <formula>NOT(ISERROR(SEARCH("Tiešās izmaksas kopā, t. sk. darba devēja sociālais nodoklis __.__% ",A97)))</formula>
    </cfRule>
  </conditionalFormatting>
  <conditionalFormatting sqref="L97:P97">
    <cfRule type="cellIs" dxfId="149" priority="14" operator="equal">
      <formula>0</formula>
    </cfRule>
  </conditionalFormatting>
  <conditionalFormatting sqref="C4:I4">
    <cfRule type="cellIs" dxfId="148" priority="13" operator="equal">
      <formula>0</formula>
    </cfRule>
  </conditionalFormatting>
  <conditionalFormatting sqref="D5:L8">
    <cfRule type="cellIs" dxfId="147" priority="12" operator="equal">
      <formula>0</formula>
    </cfRule>
  </conditionalFormatting>
  <conditionalFormatting sqref="F14:G14">
    <cfRule type="cellIs" dxfId="146" priority="11" operator="equal">
      <formula>0</formula>
    </cfRule>
  </conditionalFormatting>
  <conditionalFormatting sqref="I14:J14">
    <cfRule type="cellIs" dxfId="145" priority="10" operator="equal">
      <formula>0</formula>
    </cfRule>
  </conditionalFormatting>
  <conditionalFormatting sqref="P10">
    <cfRule type="cellIs" dxfId="144" priority="9" operator="equal">
      <formula>"20__. gada __. _________"</formula>
    </cfRule>
  </conditionalFormatting>
  <conditionalFormatting sqref="C105:H105">
    <cfRule type="cellIs" dxfId="143" priority="6" operator="equal">
      <formula>0</formula>
    </cfRule>
  </conditionalFormatting>
  <conditionalFormatting sqref="C100:H100">
    <cfRule type="cellIs" dxfId="142" priority="5" operator="equal">
      <formula>0</formula>
    </cfRule>
  </conditionalFormatting>
  <conditionalFormatting sqref="C105:H105 C108 C100:H100">
    <cfRule type="cellIs" dxfId="141" priority="4" operator="equal">
      <formula>0</formula>
    </cfRule>
  </conditionalFormatting>
  <conditionalFormatting sqref="D1">
    <cfRule type="cellIs" dxfId="140" priority="3" operator="equal">
      <formula>0</formula>
    </cfRule>
  </conditionalFormatting>
  <conditionalFormatting sqref="F53:G53 I53:J53">
    <cfRule type="cellIs" dxfId="139" priority="2"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8" operator="containsText" id="{D3AB20F9-9172-42FE-80C0-E71F5E75F2E6}">
            <xm:f>NOT(ISERROR(SEARCH("Tāme sastādīta ____. gada ___. ______________",A103)))</xm:f>
            <xm:f>"Tāme sastādīta ____. gada ___. ______________"</xm:f>
            <x14:dxf>
              <font>
                <color auto="1"/>
              </font>
              <fill>
                <patternFill>
                  <bgColor rgb="FFC6EFCE"/>
                </patternFill>
              </fill>
            </x14:dxf>
          </x14:cfRule>
          <xm:sqref>A103</xm:sqref>
        </x14:conditionalFormatting>
        <x14:conditionalFormatting xmlns:xm="http://schemas.microsoft.com/office/excel/2006/main">
          <x14:cfRule type="containsText" priority="7" operator="containsText" id="{85029B74-3311-43EB-A71A-E1666B0660C1}">
            <xm:f>NOT(ISERROR(SEARCH("Sertifikāta Nr. _________________________________",A108)))</xm:f>
            <xm:f>"Sertifikāta Nr. _________________________________"</xm:f>
            <x14:dxf>
              <font>
                <color auto="1"/>
              </font>
              <fill>
                <patternFill>
                  <bgColor rgb="FFC6EFCE"/>
                </patternFill>
              </fill>
            </x14:dxf>
          </x14:cfRule>
          <xm:sqref>A108</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105"/>
  <sheetViews>
    <sheetView view="pageBreakPreview" topLeftCell="A73" zoomScaleNormal="100" zoomScaleSheetLayoutView="100" workbookViewId="0">
      <selection activeCell="J87" sqref="I14:J87"/>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40" customWidth="1"/>
    <col min="6" max="7" width="5.7109375" style="7" customWidth="1"/>
    <col min="8" max="8" width="6.28515625" style="7" customWidth="1"/>
    <col min="9" max="10" width="5.7109375" style="7" customWidth="1"/>
    <col min="11" max="12" width="7.140625" style="7" customWidth="1"/>
    <col min="13" max="13" width="8.42578125" style="7" customWidth="1"/>
    <col min="14" max="14" width="5.7109375" style="7" customWidth="1"/>
    <col min="15" max="15" width="7" style="7" customWidth="1"/>
    <col min="16" max="16" width="8.85546875" style="7" customWidth="1"/>
    <col min="17" max="16384" width="9.140625" style="7"/>
  </cols>
  <sheetData>
    <row r="1" spans="1:16" x14ac:dyDescent="0.25">
      <c r="C1" s="144" t="s">
        <v>50</v>
      </c>
      <c r="D1" s="19">
        <v>10</v>
      </c>
      <c r="E1" s="143"/>
      <c r="N1" s="10"/>
      <c r="O1" s="144"/>
      <c r="P1" s="10"/>
    </row>
    <row r="2" spans="1:16" x14ac:dyDescent="0.25">
      <c r="A2" s="11"/>
      <c r="B2" s="11"/>
      <c r="C2" s="259" t="s">
        <v>343</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P88</f>
        <v>0</v>
      </c>
      <c r="O9" s="271"/>
      <c r="P9" s="12"/>
    </row>
    <row r="10" spans="1:16" x14ac:dyDescent="0.25">
      <c r="A10" s="13"/>
      <c r="B10" s="14"/>
      <c r="C10" s="144"/>
      <c r="E10" s="143"/>
      <c r="L10" s="11"/>
      <c r="M10" s="11"/>
      <c r="O10" s="41"/>
      <c r="P10" s="42" t="str">
        <f>A94</f>
        <v>Tāme sastādīta 20__. gada __. _________</v>
      </c>
    </row>
    <row r="11" spans="1:16" x14ac:dyDescent="0.25">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05.75" customHeight="1" x14ac:dyDescent="0.25">
      <c r="A13" s="265"/>
      <c r="B13" s="267"/>
      <c r="C13" s="275"/>
      <c r="D13" s="276"/>
      <c r="E13" s="277"/>
      <c r="F13" s="150" t="s">
        <v>60</v>
      </c>
      <c r="G13" s="151" t="s">
        <v>61</v>
      </c>
      <c r="H13" s="151" t="s">
        <v>62</v>
      </c>
      <c r="I13" s="151" t="s">
        <v>63</v>
      </c>
      <c r="J13" s="151" t="s">
        <v>64</v>
      </c>
      <c r="K13" s="25" t="s">
        <v>65</v>
      </c>
      <c r="L13" s="150" t="s">
        <v>60</v>
      </c>
      <c r="M13" s="151" t="s">
        <v>62</v>
      </c>
      <c r="N13" s="151" t="s">
        <v>63</v>
      </c>
      <c r="O13" s="151" t="s">
        <v>64</v>
      </c>
      <c r="P13" s="25" t="s">
        <v>65</v>
      </c>
    </row>
    <row r="14" spans="1:16" ht="33.75" x14ac:dyDescent="0.25">
      <c r="A14" s="52"/>
      <c r="B14" s="52"/>
      <c r="C14" s="66" t="s">
        <v>344</v>
      </c>
      <c r="D14" s="52"/>
      <c r="E14" s="108"/>
      <c r="F14" s="36"/>
      <c r="G14" s="26"/>
      <c r="H14" s="26">
        <f>ROUND(F14*G14,2)</f>
        <v>0</v>
      </c>
      <c r="I14" s="26"/>
      <c r="J14" s="26"/>
      <c r="K14" s="27">
        <f>SUM(H14:J14)</f>
        <v>0</v>
      </c>
      <c r="L14" s="28">
        <f>ROUND(E14*F14,2)</f>
        <v>0</v>
      </c>
      <c r="M14" s="26">
        <f>ROUND(H14*E14,2)</f>
        <v>0</v>
      </c>
      <c r="N14" s="26">
        <f>ROUND(I14*E14,2)</f>
        <v>0</v>
      </c>
      <c r="O14" s="26">
        <f>ROUND(J14*E14,2)</f>
        <v>0</v>
      </c>
      <c r="P14" s="27">
        <f>SUM(M14:O14)</f>
        <v>0</v>
      </c>
    </row>
    <row r="15" spans="1:16" x14ac:dyDescent="0.25">
      <c r="A15" s="52"/>
      <c r="B15" s="52"/>
      <c r="C15" s="52" t="s">
        <v>345</v>
      </c>
      <c r="D15" s="52"/>
      <c r="E15" s="108"/>
      <c r="F15" s="36"/>
      <c r="G15" s="26"/>
      <c r="H15" s="16">
        <f t="shared" ref="H15:H78" si="0">ROUND(F15*G15,2)</f>
        <v>0</v>
      </c>
      <c r="I15" s="26"/>
      <c r="J15" s="26"/>
      <c r="K15" s="17">
        <f t="shared" ref="K15:K78" si="1">SUM(H15:J15)</f>
        <v>0</v>
      </c>
      <c r="L15" s="18">
        <f t="shared" ref="L15:L78" si="2">ROUND(E15*F15,2)</f>
        <v>0</v>
      </c>
      <c r="M15" s="16">
        <f t="shared" ref="M15:M78" si="3">ROUND(H15*E15,2)</f>
        <v>0</v>
      </c>
      <c r="N15" s="16">
        <f t="shared" ref="N15:N78" si="4">ROUND(I15*E15,2)</f>
        <v>0</v>
      </c>
      <c r="O15" s="16">
        <f t="shared" ref="O15:O78" si="5">ROUND(J15*E15,2)</f>
        <v>0</v>
      </c>
      <c r="P15" s="17">
        <f t="shared" ref="P15:P78" si="6">SUM(M15:O15)</f>
        <v>0</v>
      </c>
    </row>
    <row r="16" spans="1:16" ht="22.5" x14ac:dyDescent="0.25">
      <c r="A16" s="52"/>
      <c r="B16" s="52"/>
      <c r="C16" s="52" t="s">
        <v>346</v>
      </c>
      <c r="D16" s="52" t="s">
        <v>70</v>
      </c>
      <c r="E16" s="108">
        <v>4</v>
      </c>
      <c r="F16" s="36"/>
      <c r="G16" s="26"/>
      <c r="H16" s="16">
        <f t="shared" si="0"/>
        <v>0</v>
      </c>
      <c r="I16" s="26"/>
      <c r="J16" s="26"/>
      <c r="K16" s="17">
        <f t="shared" si="1"/>
        <v>0</v>
      </c>
      <c r="L16" s="18">
        <f t="shared" si="2"/>
        <v>0</v>
      </c>
      <c r="M16" s="16">
        <f t="shared" si="3"/>
        <v>0</v>
      </c>
      <c r="N16" s="16">
        <f t="shared" si="4"/>
        <v>0</v>
      </c>
      <c r="O16" s="16">
        <f t="shared" si="5"/>
        <v>0</v>
      </c>
      <c r="P16" s="17">
        <f t="shared" si="6"/>
        <v>0</v>
      </c>
    </row>
    <row r="17" spans="1:16" ht="22.5" x14ac:dyDescent="0.25">
      <c r="A17" s="52">
        <v>1</v>
      </c>
      <c r="B17" s="67" t="s">
        <v>66</v>
      </c>
      <c r="C17" s="67" t="s">
        <v>347</v>
      </c>
      <c r="D17" s="67" t="s">
        <v>73</v>
      </c>
      <c r="E17" s="108">
        <v>2.12</v>
      </c>
      <c r="F17" s="36"/>
      <c r="G17" s="26"/>
      <c r="H17" s="16">
        <f t="shared" si="0"/>
        <v>0</v>
      </c>
      <c r="I17" s="26"/>
      <c r="J17" s="26"/>
      <c r="K17" s="17">
        <f t="shared" si="1"/>
        <v>0</v>
      </c>
      <c r="L17" s="18">
        <f t="shared" si="2"/>
        <v>0</v>
      </c>
      <c r="M17" s="16">
        <f t="shared" si="3"/>
        <v>0</v>
      </c>
      <c r="N17" s="16">
        <f t="shared" si="4"/>
        <v>0</v>
      </c>
      <c r="O17" s="16">
        <f t="shared" si="5"/>
        <v>0</v>
      </c>
      <c r="P17" s="17">
        <f t="shared" si="6"/>
        <v>0</v>
      </c>
    </row>
    <row r="18" spans="1:16" ht="22.5" x14ac:dyDescent="0.25">
      <c r="A18" s="52">
        <v>2</v>
      </c>
      <c r="B18" s="52" t="s">
        <v>66</v>
      </c>
      <c r="C18" s="52" t="s">
        <v>348</v>
      </c>
      <c r="D18" s="52" t="s">
        <v>73</v>
      </c>
      <c r="E18" s="108">
        <v>2.12</v>
      </c>
      <c r="F18" s="36"/>
      <c r="G18" s="26"/>
      <c r="H18" s="16">
        <f t="shared" si="0"/>
        <v>0</v>
      </c>
      <c r="I18" s="26"/>
      <c r="J18" s="26"/>
      <c r="K18" s="17">
        <f t="shared" si="1"/>
        <v>0</v>
      </c>
      <c r="L18" s="18">
        <f t="shared" si="2"/>
        <v>0</v>
      </c>
      <c r="M18" s="16">
        <f t="shared" si="3"/>
        <v>0</v>
      </c>
      <c r="N18" s="16">
        <f t="shared" si="4"/>
        <v>0</v>
      </c>
      <c r="O18" s="16">
        <f t="shared" si="5"/>
        <v>0</v>
      </c>
      <c r="P18" s="17">
        <f t="shared" si="6"/>
        <v>0</v>
      </c>
    </row>
    <row r="19" spans="1:16" x14ac:dyDescent="0.25">
      <c r="A19" s="52"/>
      <c r="B19" s="52"/>
      <c r="C19" s="52" t="s">
        <v>298</v>
      </c>
      <c r="D19" s="52" t="s">
        <v>116</v>
      </c>
      <c r="E19" s="108">
        <v>0.04</v>
      </c>
      <c r="F19" s="36"/>
      <c r="G19" s="26"/>
      <c r="H19" s="16">
        <f t="shared" si="0"/>
        <v>0</v>
      </c>
      <c r="I19" s="26"/>
      <c r="J19" s="26"/>
      <c r="K19" s="17">
        <f t="shared" si="1"/>
        <v>0</v>
      </c>
      <c r="L19" s="18">
        <f t="shared" si="2"/>
        <v>0</v>
      </c>
      <c r="M19" s="16">
        <f t="shared" si="3"/>
        <v>0</v>
      </c>
      <c r="N19" s="16">
        <f t="shared" si="4"/>
        <v>0</v>
      </c>
      <c r="O19" s="16">
        <f t="shared" si="5"/>
        <v>0</v>
      </c>
      <c r="P19" s="17">
        <f t="shared" si="6"/>
        <v>0</v>
      </c>
    </row>
    <row r="20" spans="1:16" ht="22.5" x14ac:dyDescent="0.25">
      <c r="A20" s="52">
        <v>3</v>
      </c>
      <c r="B20" s="52" t="s">
        <v>66</v>
      </c>
      <c r="C20" s="52" t="s">
        <v>349</v>
      </c>
      <c r="D20" s="52" t="s">
        <v>83</v>
      </c>
      <c r="E20" s="108">
        <v>70.72</v>
      </c>
      <c r="F20" s="36"/>
      <c r="G20" s="26"/>
      <c r="H20" s="16">
        <f t="shared" si="0"/>
        <v>0</v>
      </c>
      <c r="I20" s="26"/>
      <c r="J20" s="26"/>
      <c r="K20" s="17">
        <f t="shared" si="1"/>
        <v>0</v>
      </c>
      <c r="L20" s="18">
        <f t="shared" si="2"/>
        <v>0</v>
      </c>
      <c r="M20" s="16">
        <f t="shared" si="3"/>
        <v>0</v>
      </c>
      <c r="N20" s="16">
        <f t="shared" si="4"/>
        <v>0</v>
      </c>
      <c r="O20" s="16">
        <f t="shared" si="5"/>
        <v>0</v>
      </c>
      <c r="P20" s="17">
        <f t="shared" si="6"/>
        <v>0</v>
      </c>
    </row>
    <row r="21" spans="1:16" ht="22.5" x14ac:dyDescent="0.25">
      <c r="A21" s="52">
        <v>4</v>
      </c>
      <c r="B21" s="52" t="s">
        <v>66</v>
      </c>
      <c r="C21" s="52" t="s">
        <v>350</v>
      </c>
      <c r="D21" s="67" t="s">
        <v>70</v>
      </c>
      <c r="E21" s="108">
        <v>16</v>
      </c>
      <c r="F21" s="36"/>
      <c r="G21" s="26"/>
      <c r="H21" s="16">
        <f t="shared" si="0"/>
        <v>0</v>
      </c>
      <c r="I21" s="26"/>
      <c r="J21" s="26"/>
      <c r="K21" s="17">
        <f t="shared" si="1"/>
        <v>0</v>
      </c>
      <c r="L21" s="18">
        <f t="shared" si="2"/>
        <v>0</v>
      </c>
      <c r="M21" s="16">
        <f t="shared" si="3"/>
        <v>0</v>
      </c>
      <c r="N21" s="16">
        <f t="shared" si="4"/>
        <v>0</v>
      </c>
      <c r="O21" s="16">
        <f t="shared" si="5"/>
        <v>0</v>
      </c>
      <c r="P21" s="17">
        <f t="shared" si="6"/>
        <v>0</v>
      </c>
    </row>
    <row r="22" spans="1:16" ht="22.5" x14ac:dyDescent="0.25">
      <c r="A22" s="52">
        <v>5</v>
      </c>
      <c r="B22" s="52" t="s">
        <v>66</v>
      </c>
      <c r="C22" s="52" t="s">
        <v>351</v>
      </c>
      <c r="D22" s="52" t="s">
        <v>83</v>
      </c>
      <c r="E22" s="108">
        <v>70.72</v>
      </c>
      <c r="F22" s="36"/>
      <c r="G22" s="26"/>
      <c r="H22" s="16">
        <f t="shared" si="0"/>
        <v>0</v>
      </c>
      <c r="I22" s="26"/>
      <c r="J22" s="26"/>
      <c r="K22" s="17">
        <f t="shared" si="1"/>
        <v>0</v>
      </c>
      <c r="L22" s="18">
        <f t="shared" si="2"/>
        <v>0</v>
      </c>
      <c r="M22" s="16">
        <f t="shared" si="3"/>
        <v>0</v>
      </c>
      <c r="N22" s="16">
        <f t="shared" si="4"/>
        <v>0</v>
      </c>
      <c r="O22" s="16">
        <f t="shared" si="5"/>
        <v>0</v>
      </c>
      <c r="P22" s="17">
        <f t="shared" si="6"/>
        <v>0</v>
      </c>
    </row>
    <row r="23" spans="1:16" ht="22.5" x14ac:dyDescent="0.25">
      <c r="A23" s="52">
        <v>6</v>
      </c>
      <c r="B23" s="52" t="s">
        <v>66</v>
      </c>
      <c r="C23" s="52" t="s">
        <v>352</v>
      </c>
      <c r="D23" s="67" t="s">
        <v>70</v>
      </c>
      <c r="E23" s="108">
        <v>20</v>
      </c>
      <c r="F23" s="36"/>
      <c r="G23" s="26"/>
      <c r="H23" s="16">
        <f t="shared" si="0"/>
        <v>0</v>
      </c>
      <c r="I23" s="26"/>
      <c r="J23" s="26"/>
      <c r="K23" s="17">
        <f t="shared" si="1"/>
        <v>0</v>
      </c>
      <c r="L23" s="18">
        <f t="shared" si="2"/>
        <v>0</v>
      </c>
      <c r="M23" s="16">
        <f t="shared" si="3"/>
        <v>0</v>
      </c>
      <c r="N23" s="16">
        <f t="shared" si="4"/>
        <v>0</v>
      </c>
      <c r="O23" s="16">
        <f t="shared" si="5"/>
        <v>0</v>
      </c>
      <c r="P23" s="17">
        <f t="shared" si="6"/>
        <v>0</v>
      </c>
    </row>
    <row r="24" spans="1:16" ht="22.5" x14ac:dyDescent="0.25">
      <c r="A24" s="52">
        <v>7</v>
      </c>
      <c r="B24" s="52" t="s">
        <v>66</v>
      </c>
      <c r="C24" s="52" t="s">
        <v>353</v>
      </c>
      <c r="D24" s="52" t="s">
        <v>83</v>
      </c>
      <c r="E24" s="108">
        <v>4.3</v>
      </c>
      <c r="F24" s="36"/>
      <c r="G24" s="26"/>
      <c r="H24" s="16">
        <f t="shared" si="0"/>
        <v>0</v>
      </c>
      <c r="I24" s="26"/>
      <c r="J24" s="26"/>
      <c r="K24" s="17">
        <f t="shared" si="1"/>
        <v>0</v>
      </c>
      <c r="L24" s="18">
        <f t="shared" si="2"/>
        <v>0</v>
      </c>
      <c r="M24" s="16">
        <f t="shared" si="3"/>
        <v>0</v>
      </c>
      <c r="N24" s="16">
        <f t="shared" si="4"/>
        <v>0</v>
      </c>
      <c r="O24" s="16">
        <f t="shared" si="5"/>
        <v>0</v>
      </c>
      <c r="P24" s="17">
        <f t="shared" si="6"/>
        <v>0</v>
      </c>
    </row>
    <row r="25" spans="1:16" ht="22.5" x14ac:dyDescent="0.25">
      <c r="A25" s="52">
        <v>8</v>
      </c>
      <c r="B25" s="52" t="s">
        <v>66</v>
      </c>
      <c r="C25" s="52" t="s">
        <v>354</v>
      </c>
      <c r="D25" s="67" t="s">
        <v>70</v>
      </c>
      <c r="E25" s="108">
        <v>4</v>
      </c>
      <c r="F25" s="36"/>
      <c r="G25" s="26"/>
      <c r="H25" s="16">
        <f t="shared" si="0"/>
        <v>0</v>
      </c>
      <c r="I25" s="26"/>
      <c r="J25" s="26"/>
      <c r="K25" s="17">
        <f t="shared" si="1"/>
        <v>0</v>
      </c>
      <c r="L25" s="18">
        <f t="shared" si="2"/>
        <v>0</v>
      </c>
      <c r="M25" s="16">
        <f t="shared" si="3"/>
        <v>0</v>
      </c>
      <c r="N25" s="16">
        <f t="shared" si="4"/>
        <v>0</v>
      </c>
      <c r="O25" s="16">
        <f t="shared" si="5"/>
        <v>0</v>
      </c>
      <c r="P25" s="17">
        <f t="shared" si="6"/>
        <v>0</v>
      </c>
    </row>
    <row r="26" spans="1:16" x14ac:dyDescent="0.25">
      <c r="A26" s="52">
        <v>9</v>
      </c>
      <c r="B26" s="52" t="s">
        <v>66</v>
      </c>
      <c r="C26" s="67" t="s">
        <v>294</v>
      </c>
      <c r="D26" s="67" t="s">
        <v>73</v>
      </c>
      <c r="E26" s="108">
        <v>2.2000000000000002</v>
      </c>
      <c r="F26" s="36"/>
      <c r="G26" s="26"/>
      <c r="H26" s="16">
        <f t="shared" si="0"/>
        <v>0</v>
      </c>
      <c r="I26" s="26"/>
      <c r="J26" s="26"/>
      <c r="K26" s="17">
        <f t="shared" si="1"/>
        <v>0</v>
      </c>
      <c r="L26" s="18">
        <f t="shared" si="2"/>
        <v>0</v>
      </c>
      <c r="M26" s="16">
        <f t="shared" si="3"/>
        <v>0</v>
      </c>
      <c r="N26" s="16">
        <f t="shared" si="4"/>
        <v>0</v>
      </c>
      <c r="O26" s="16">
        <f t="shared" si="5"/>
        <v>0</v>
      </c>
      <c r="P26" s="17">
        <f t="shared" si="6"/>
        <v>0</v>
      </c>
    </row>
    <row r="27" spans="1:16" x14ac:dyDescent="0.25">
      <c r="A27" s="52"/>
      <c r="B27" s="68"/>
      <c r="C27" s="52" t="s">
        <v>186</v>
      </c>
      <c r="D27" s="52" t="s">
        <v>83</v>
      </c>
      <c r="E27" s="108">
        <v>0.88</v>
      </c>
      <c r="F27" s="36"/>
      <c r="G27" s="26"/>
      <c r="H27" s="16">
        <f t="shared" si="0"/>
        <v>0</v>
      </c>
      <c r="I27" s="26"/>
      <c r="J27" s="26"/>
      <c r="K27" s="17">
        <f t="shared" si="1"/>
        <v>0</v>
      </c>
      <c r="L27" s="18">
        <f t="shared" si="2"/>
        <v>0</v>
      </c>
      <c r="M27" s="16">
        <f t="shared" si="3"/>
        <v>0</v>
      </c>
      <c r="N27" s="16">
        <f t="shared" si="4"/>
        <v>0</v>
      </c>
      <c r="O27" s="16">
        <f t="shared" si="5"/>
        <v>0</v>
      </c>
      <c r="P27" s="17">
        <f t="shared" si="6"/>
        <v>0</v>
      </c>
    </row>
    <row r="28" spans="1:16" x14ac:dyDescent="0.25">
      <c r="A28" s="52">
        <v>10</v>
      </c>
      <c r="B28" s="52" t="s">
        <v>66</v>
      </c>
      <c r="C28" s="52" t="s">
        <v>355</v>
      </c>
      <c r="D28" s="52" t="s">
        <v>116</v>
      </c>
      <c r="E28" s="108">
        <v>0.5</v>
      </c>
      <c r="F28" s="36"/>
      <c r="G28" s="26"/>
      <c r="H28" s="16">
        <f t="shared" si="0"/>
        <v>0</v>
      </c>
      <c r="I28" s="26"/>
      <c r="J28" s="26"/>
      <c r="K28" s="17">
        <f t="shared" si="1"/>
        <v>0</v>
      </c>
      <c r="L28" s="18">
        <f t="shared" si="2"/>
        <v>0</v>
      </c>
      <c r="M28" s="16">
        <f t="shared" si="3"/>
        <v>0</v>
      </c>
      <c r="N28" s="16">
        <f t="shared" si="4"/>
        <v>0</v>
      </c>
      <c r="O28" s="16">
        <f t="shared" si="5"/>
        <v>0</v>
      </c>
      <c r="P28" s="17">
        <f t="shared" si="6"/>
        <v>0</v>
      </c>
    </row>
    <row r="29" spans="1:16" ht="22.5" x14ac:dyDescent="0.25">
      <c r="A29" s="52">
        <v>11</v>
      </c>
      <c r="B29" s="52" t="s">
        <v>66</v>
      </c>
      <c r="C29" s="52" t="s">
        <v>356</v>
      </c>
      <c r="D29" s="52" t="s">
        <v>116</v>
      </c>
      <c r="E29" s="108">
        <v>0.18</v>
      </c>
      <c r="F29" s="36"/>
      <c r="G29" s="26"/>
      <c r="H29" s="16">
        <f t="shared" si="0"/>
        <v>0</v>
      </c>
      <c r="I29" s="26"/>
      <c r="J29" s="26"/>
      <c r="K29" s="17">
        <f t="shared" si="1"/>
        <v>0</v>
      </c>
      <c r="L29" s="18">
        <f t="shared" si="2"/>
        <v>0</v>
      </c>
      <c r="M29" s="16">
        <f t="shared" si="3"/>
        <v>0</v>
      </c>
      <c r="N29" s="16">
        <f t="shared" si="4"/>
        <v>0</v>
      </c>
      <c r="O29" s="16">
        <f t="shared" si="5"/>
        <v>0</v>
      </c>
      <c r="P29" s="17">
        <f t="shared" si="6"/>
        <v>0</v>
      </c>
    </row>
    <row r="30" spans="1:16" x14ac:dyDescent="0.25">
      <c r="A30" s="52"/>
      <c r="B30" s="69"/>
      <c r="C30" s="67" t="s">
        <v>268</v>
      </c>
      <c r="D30" s="52" t="s">
        <v>116</v>
      </c>
      <c r="E30" s="108">
        <v>0.19</v>
      </c>
      <c r="F30" s="36"/>
      <c r="G30" s="26"/>
      <c r="H30" s="16">
        <f t="shared" si="0"/>
        <v>0</v>
      </c>
      <c r="I30" s="26"/>
      <c r="J30" s="26"/>
      <c r="K30" s="17">
        <f t="shared" si="1"/>
        <v>0</v>
      </c>
      <c r="L30" s="18">
        <f t="shared" si="2"/>
        <v>0</v>
      </c>
      <c r="M30" s="16">
        <f t="shared" si="3"/>
        <v>0</v>
      </c>
      <c r="N30" s="16">
        <f t="shared" si="4"/>
        <v>0</v>
      </c>
      <c r="O30" s="16">
        <f t="shared" si="5"/>
        <v>0</v>
      </c>
      <c r="P30" s="17">
        <f t="shared" si="6"/>
        <v>0</v>
      </c>
    </row>
    <row r="31" spans="1:16" ht="22.5" x14ac:dyDescent="0.25">
      <c r="A31" s="52">
        <v>12</v>
      </c>
      <c r="B31" s="52" t="s">
        <v>66</v>
      </c>
      <c r="C31" s="52" t="s">
        <v>357</v>
      </c>
      <c r="D31" s="52" t="s">
        <v>83</v>
      </c>
      <c r="E31" s="108">
        <v>18</v>
      </c>
      <c r="F31" s="36"/>
      <c r="G31" s="26"/>
      <c r="H31" s="16">
        <f t="shared" si="0"/>
        <v>0</v>
      </c>
      <c r="I31" s="26"/>
      <c r="J31" s="26"/>
      <c r="K31" s="17">
        <f t="shared" si="1"/>
        <v>0</v>
      </c>
      <c r="L31" s="18">
        <f t="shared" si="2"/>
        <v>0</v>
      </c>
      <c r="M31" s="16">
        <f t="shared" si="3"/>
        <v>0</v>
      </c>
      <c r="N31" s="16">
        <f t="shared" si="4"/>
        <v>0</v>
      </c>
      <c r="O31" s="16">
        <f t="shared" si="5"/>
        <v>0</v>
      </c>
      <c r="P31" s="17">
        <f t="shared" si="6"/>
        <v>0</v>
      </c>
    </row>
    <row r="32" spans="1:16" ht="22.5" x14ac:dyDescent="0.25">
      <c r="A32" s="52">
        <v>13</v>
      </c>
      <c r="B32" s="52" t="s">
        <v>66</v>
      </c>
      <c r="C32" s="52" t="s">
        <v>358</v>
      </c>
      <c r="D32" s="52" t="s">
        <v>83</v>
      </c>
      <c r="E32" s="108">
        <v>76.540000000000006</v>
      </c>
      <c r="F32" s="36"/>
      <c r="G32" s="26"/>
      <c r="H32" s="16">
        <f t="shared" si="0"/>
        <v>0</v>
      </c>
      <c r="I32" s="26"/>
      <c r="J32" s="26"/>
      <c r="K32" s="17">
        <f t="shared" si="1"/>
        <v>0</v>
      </c>
      <c r="L32" s="18">
        <f t="shared" si="2"/>
        <v>0</v>
      </c>
      <c r="M32" s="16">
        <f t="shared" si="3"/>
        <v>0</v>
      </c>
      <c r="N32" s="16">
        <f t="shared" si="4"/>
        <v>0</v>
      </c>
      <c r="O32" s="16">
        <f t="shared" si="5"/>
        <v>0</v>
      </c>
      <c r="P32" s="17">
        <f t="shared" si="6"/>
        <v>0</v>
      </c>
    </row>
    <row r="33" spans="1:16" ht="22.5" x14ac:dyDescent="0.25">
      <c r="A33" s="52">
        <v>14</v>
      </c>
      <c r="B33" s="52" t="s">
        <v>66</v>
      </c>
      <c r="C33" s="52" t="s">
        <v>359</v>
      </c>
      <c r="D33" s="52" t="s">
        <v>73</v>
      </c>
      <c r="E33" s="108">
        <v>3</v>
      </c>
      <c r="F33" s="36"/>
      <c r="G33" s="26"/>
      <c r="H33" s="16">
        <f t="shared" si="0"/>
        <v>0</v>
      </c>
      <c r="I33" s="26"/>
      <c r="J33" s="26"/>
      <c r="K33" s="17">
        <f t="shared" si="1"/>
        <v>0</v>
      </c>
      <c r="L33" s="18">
        <f t="shared" si="2"/>
        <v>0</v>
      </c>
      <c r="M33" s="16">
        <f t="shared" si="3"/>
        <v>0</v>
      </c>
      <c r="N33" s="16">
        <f t="shared" si="4"/>
        <v>0</v>
      </c>
      <c r="O33" s="16">
        <f t="shared" si="5"/>
        <v>0</v>
      </c>
      <c r="P33" s="17">
        <f t="shared" si="6"/>
        <v>0</v>
      </c>
    </row>
    <row r="34" spans="1:16" x14ac:dyDescent="0.25">
      <c r="A34" s="52"/>
      <c r="B34" s="52"/>
      <c r="C34" s="52" t="s">
        <v>298</v>
      </c>
      <c r="D34" s="52" t="s">
        <v>116</v>
      </c>
      <c r="E34" s="108">
        <v>0.06</v>
      </c>
      <c r="F34" s="36"/>
      <c r="G34" s="26"/>
      <c r="H34" s="16">
        <f t="shared" si="0"/>
        <v>0</v>
      </c>
      <c r="I34" s="26"/>
      <c r="J34" s="26"/>
      <c r="K34" s="17">
        <f t="shared" si="1"/>
        <v>0</v>
      </c>
      <c r="L34" s="18">
        <f t="shared" si="2"/>
        <v>0</v>
      </c>
      <c r="M34" s="16">
        <f t="shared" si="3"/>
        <v>0</v>
      </c>
      <c r="N34" s="16">
        <f t="shared" si="4"/>
        <v>0</v>
      </c>
      <c r="O34" s="16">
        <f t="shared" si="5"/>
        <v>0</v>
      </c>
      <c r="P34" s="17">
        <f t="shared" si="6"/>
        <v>0</v>
      </c>
    </row>
    <row r="35" spans="1:16" x14ac:dyDescent="0.25">
      <c r="A35" s="52">
        <v>15</v>
      </c>
      <c r="B35" s="52" t="s">
        <v>66</v>
      </c>
      <c r="C35" s="52" t="s">
        <v>360</v>
      </c>
      <c r="D35" s="52" t="s">
        <v>73</v>
      </c>
      <c r="E35" s="108">
        <v>3</v>
      </c>
      <c r="F35" s="36"/>
      <c r="G35" s="26"/>
      <c r="H35" s="16">
        <f t="shared" si="0"/>
        <v>0</v>
      </c>
      <c r="I35" s="26"/>
      <c r="J35" s="26"/>
      <c r="K35" s="17">
        <f t="shared" si="1"/>
        <v>0</v>
      </c>
      <c r="L35" s="18">
        <f t="shared" si="2"/>
        <v>0</v>
      </c>
      <c r="M35" s="16">
        <f t="shared" si="3"/>
        <v>0</v>
      </c>
      <c r="N35" s="16">
        <f t="shared" si="4"/>
        <v>0</v>
      </c>
      <c r="O35" s="16">
        <f t="shared" si="5"/>
        <v>0</v>
      </c>
      <c r="P35" s="17">
        <f t="shared" si="6"/>
        <v>0</v>
      </c>
    </row>
    <row r="36" spans="1:16" x14ac:dyDescent="0.25">
      <c r="A36" s="52"/>
      <c r="B36" s="52"/>
      <c r="C36" s="52" t="s">
        <v>186</v>
      </c>
      <c r="D36" s="52" t="s">
        <v>83</v>
      </c>
      <c r="E36" s="108">
        <v>1.2</v>
      </c>
      <c r="F36" s="36"/>
      <c r="G36" s="26"/>
      <c r="H36" s="16">
        <f t="shared" si="0"/>
        <v>0</v>
      </c>
      <c r="I36" s="26"/>
      <c r="J36" s="26"/>
      <c r="K36" s="17">
        <f t="shared" si="1"/>
        <v>0</v>
      </c>
      <c r="L36" s="18">
        <f t="shared" si="2"/>
        <v>0</v>
      </c>
      <c r="M36" s="16">
        <f t="shared" si="3"/>
        <v>0</v>
      </c>
      <c r="N36" s="16">
        <f t="shared" si="4"/>
        <v>0</v>
      </c>
      <c r="O36" s="16">
        <f t="shared" si="5"/>
        <v>0</v>
      </c>
      <c r="P36" s="17">
        <f t="shared" si="6"/>
        <v>0</v>
      </c>
    </row>
    <row r="37" spans="1:16" x14ac:dyDescent="0.25">
      <c r="A37" s="52"/>
      <c r="B37" s="52"/>
      <c r="C37" s="52" t="s">
        <v>326</v>
      </c>
      <c r="D37" s="52" t="s">
        <v>83</v>
      </c>
      <c r="E37" s="108">
        <v>1.8</v>
      </c>
      <c r="F37" s="36"/>
      <c r="G37" s="26"/>
      <c r="H37" s="16">
        <f t="shared" si="0"/>
        <v>0</v>
      </c>
      <c r="I37" s="26"/>
      <c r="J37" s="26"/>
      <c r="K37" s="17">
        <f t="shared" si="1"/>
        <v>0</v>
      </c>
      <c r="L37" s="18">
        <f t="shared" si="2"/>
        <v>0</v>
      </c>
      <c r="M37" s="16">
        <f t="shared" si="3"/>
        <v>0</v>
      </c>
      <c r="N37" s="16">
        <f t="shared" si="4"/>
        <v>0</v>
      </c>
      <c r="O37" s="16">
        <f t="shared" si="5"/>
        <v>0</v>
      </c>
      <c r="P37" s="17">
        <f t="shared" si="6"/>
        <v>0</v>
      </c>
    </row>
    <row r="38" spans="1:16" ht="22.5" x14ac:dyDescent="0.25">
      <c r="A38" s="52">
        <v>16</v>
      </c>
      <c r="B38" s="52" t="s">
        <v>66</v>
      </c>
      <c r="C38" s="52" t="s">
        <v>361</v>
      </c>
      <c r="D38" s="52" t="s">
        <v>116</v>
      </c>
      <c r="E38" s="108">
        <v>4.4000000000000004</v>
      </c>
      <c r="F38" s="36"/>
      <c r="G38" s="26"/>
      <c r="H38" s="16">
        <f t="shared" si="0"/>
        <v>0</v>
      </c>
      <c r="I38" s="26"/>
      <c r="J38" s="26"/>
      <c r="K38" s="17">
        <f t="shared" si="1"/>
        <v>0</v>
      </c>
      <c r="L38" s="18">
        <f t="shared" si="2"/>
        <v>0</v>
      </c>
      <c r="M38" s="16">
        <f t="shared" si="3"/>
        <v>0</v>
      </c>
      <c r="N38" s="16">
        <f t="shared" si="4"/>
        <v>0</v>
      </c>
      <c r="O38" s="16">
        <f t="shared" si="5"/>
        <v>0</v>
      </c>
      <c r="P38" s="17">
        <f t="shared" si="6"/>
        <v>0</v>
      </c>
    </row>
    <row r="39" spans="1:16" x14ac:dyDescent="0.25">
      <c r="A39" s="52"/>
      <c r="B39" s="52"/>
      <c r="C39" s="52" t="s">
        <v>362</v>
      </c>
      <c r="D39" s="52" t="s">
        <v>116</v>
      </c>
      <c r="E39" s="108">
        <v>0.66</v>
      </c>
      <c r="F39" s="36"/>
      <c r="G39" s="26"/>
      <c r="H39" s="16">
        <f t="shared" si="0"/>
        <v>0</v>
      </c>
      <c r="I39" s="26"/>
      <c r="J39" s="26"/>
      <c r="K39" s="17">
        <f t="shared" si="1"/>
        <v>0</v>
      </c>
      <c r="L39" s="18">
        <f t="shared" si="2"/>
        <v>0</v>
      </c>
      <c r="M39" s="16">
        <f t="shared" si="3"/>
        <v>0</v>
      </c>
      <c r="N39" s="16">
        <f t="shared" si="4"/>
        <v>0</v>
      </c>
      <c r="O39" s="16">
        <f t="shared" si="5"/>
        <v>0</v>
      </c>
      <c r="P39" s="17">
        <f t="shared" si="6"/>
        <v>0</v>
      </c>
    </row>
    <row r="40" spans="1:16" x14ac:dyDescent="0.25">
      <c r="A40" s="52"/>
      <c r="B40" s="52"/>
      <c r="C40" s="52" t="s">
        <v>363</v>
      </c>
      <c r="D40" s="52" t="s">
        <v>116</v>
      </c>
      <c r="E40" s="108">
        <v>4.09</v>
      </c>
      <c r="F40" s="36"/>
      <c r="G40" s="26"/>
      <c r="H40" s="16">
        <f t="shared" si="0"/>
        <v>0</v>
      </c>
      <c r="I40" s="26"/>
      <c r="J40" s="26"/>
      <c r="K40" s="17">
        <f t="shared" si="1"/>
        <v>0</v>
      </c>
      <c r="L40" s="18">
        <f t="shared" si="2"/>
        <v>0</v>
      </c>
      <c r="M40" s="16">
        <f t="shared" si="3"/>
        <v>0</v>
      </c>
      <c r="N40" s="16">
        <f t="shared" si="4"/>
        <v>0</v>
      </c>
      <c r="O40" s="16">
        <f t="shared" si="5"/>
        <v>0</v>
      </c>
      <c r="P40" s="17">
        <f t="shared" si="6"/>
        <v>0</v>
      </c>
    </row>
    <row r="41" spans="1:16" x14ac:dyDescent="0.25">
      <c r="A41" s="52"/>
      <c r="B41" s="52"/>
      <c r="C41" s="52" t="s">
        <v>99</v>
      </c>
      <c r="D41" s="52" t="s">
        <v>229</v>
      </c>
      <c r="E41" s="108">
        <v>1.1000000000000001</v>
      </c>
      <c r="F41" s="36"/>
      <c r="G41" s="26"/>
      <c r="H41" s="16">
        <f t="shared" si="0"/>
        <v>0</v>
      </c>
      <c r="I41" s="26"/>
      <c r="J41" s="26"/>
      <c r="K41" s="17">
        <f t="shared" si="1"/>
        <v>0</v>
      </c>
      <c r="L41" s="18">
        <f t="shared" si="2"/>
        <v>0</v>
      </c>
      <c r="M41" s="16">
        <f t="shared" si="3"/>
        <v>0</v>
      </c>
      <c r="N41" s="16">
        <f t="shared" si="4"/>
        <v>0</v>
      </c>
      <c r="O41" s="16">
        <f t="shared" si="5"/>
        <v>0</v>
      </c>
      <c r="P41" s="17">
        <f t="shared" si="6"/>
        <v>0</v>
      </c>
    </row>
    <row r="42" spans="1:16" ht="22.5" x14ac:dyDescent="0.25">
      <c r="A42" s="52">
        <v>17</v>
      </c>
      <c r="B42" s="52" t="s">
        <v>66</v>
      </c>
      <c r="C42" s="201" t="s">
        <v>600</v>
      </c>
      <c r="D42" s="67" t="s">
        <v>70</v>
      </c>
      <c r="E42" s="108">
        <v>4</v>
      </c>
      <c r="F42" s="36"/>
      <c r="G42" s="26"/>
      <c r="H42" s="16">
        <f t="shared" si="0"/>
        <v>0</v>
      </c>
      <c r="I42" s="26"/>
      <c r="J42" s="26"/>
      <c r="K42" s="17">
        <f t="shared" si="1"/>
        <v>0</v>
      </c>
      <c r="L42" s="18">
        <f t="shared" si="2"/>
        <v>0</v>
      </c>
      <c r="M42" s="16">
        <f t="shared" si="3"/>
        <v>0</v>
      </c>
      <c r="N42" s="16">
        <f t="shared" si="4"/>
        <v>0</v>
      </c>
      <c r="O42" s="16">
        <f t="shared" si="5"/>
        <v>0</v>
      </c>
      <c r="P42" s="17">
        <f t="shared" si="6"/>
        <v>0</v>
      </c>
    </row>
    <row r="43" spans="1:16" ht="22.5" x14ac:dyDescent="0.25">
      <c r="A43" s="52">
        <v>18</v>
      </c>
      <c r="B43" s="52" t="s">
        <v>66</v>
      </c>
      <c r="C43" s="52" t="s">
        <v>364</v>
      </c>
      <c r="D43" s="67" t="s">
        <v>70</v>
      </c>
      <c r="E43" s="108">
        <v>4</v>
      </c>
      <c r="F43" s="36"/>
      <c r="G43" s="26"/>
      <c r="H43" s="16">
        <f t="shared" si="0"/>
        <v>0</v>
      </c>
      <c r="I43" s="26"/>
      <c r="J43" s="26"/>
      <c r="K43" s="17">
        <f t="shared" si="1"/>
        <v>0</v>
      </c>
      <c r="L43" s="18">
        <f t="shared" si="2"/>
        <v>0</v>
      </c>
      <c r="M43" s="16">
        <f t="shared" si="3"/>
        <v>0</v>
      </c>
      <c r="N43" s="16">
        <f t="shared" si="4"/>
        <v>0</v>
      </c>
      <c r="O43" s="16">
        <f t="shared" si="5"/>
        <v>0</v>
      </c>
      <c r="P43" s="17">
        <f t="shared" si="6"/>
        <v>0</v>
      </c>
    </row>
    <row r="44" spans="1:16" ht="22.5" x14ac:dyDescent="0.25">
      <c r="A44" s="52">
        <v>19</v>
      </c>
      <c r="B44" s="52" t="s">
        <v>66</v>
      </c>
      <c r="C44" s="52" t="s">
        <v>365</v>
      </c>
      <c r="D44" s="52" t="s">
        <v>73</v>
      </c>
      <c r="E44" s="108">
        <v>10</v>
      </c>
      <c r="F44" s="36"/>
      <c r="G44" s="26"/>
      <c r="H44" s="16">
        <f t="shared" si="0"/>
        <v>0</v>
      </c>
      <c r="I44" s="26"/>
      <c r="J44" s="26"/>
      <c r="K44" s="17">
        <f t="shared" si="1"/>
        <v>0</v>
      </c>
      <c r="L44" s="18">
        <f t="shared" si="2"/>
        <v>0</v>
      </c>
      <c r="M44" s="16">
        <f t="shared" si="3"/>
        <v>0</v>
      </c>
      <c r="N44" s="16">
        <f t="shared" si="4"/>
        <v>0</v>
      </c>
      <c r="O44" s="16">
        <f t="shared" si="5"/>
        <v>0</v>
      </c>
      <c r="P44" s="17">
        <f t="shared" si="6"/>
        <v>0</v>
      </c>
    </row>
    <row r="45" spans="1:16" x14ac:dyDescent="0.25">
      <c r="A45" s="52"/>
      <c r="B45" s="52"/>
      <c r="C45" s="52" t="s">
        <v>366</v>
      </c>
      <c r="D45" s="52" t="s">
        <v>68</v>
      </c>
      <c r="E45" s="108">
        <v>5</v>
      </c>
      <c r="F45" s="36"/>
      <c r="G45" s="26"/>
      <c r="H45" s="16">
        <f t="shared" si="0"/>
        <v>0</v>
      </c>
      <c r="I45" s="26"/>
      <c r="J45" s="26"/>
      <c r="K45" s="17">
        <f t="shared" si="1"/>
        <v>0</v>
      </c>
      <c r="L45" s="18">
        <f t="shared" si="2"/>
        <v>0</v>
      </c>
      <c r="M45" s="16">
        <f t="shared" si="3"/>
        <v>0</v>
      </c>
      <c r="N45" s="16">
        <f t="shared" si="4"/>
        <v>0</v>
      </c>
      <c r="O45" s="16">
        <f t="shared" si="5"/>
        <v>0</v>
      </c>
      <c r="P45" s="17">
        <f t="shared" si="6"/>
        <v>0</v>
      </c>
    </row>
    <row r="46" spans="1:16" x14ac:dyDescent="0.25">
      <c r="A46" s="52"/>
      <c r="B46" s="52"/>
      <c r="C46" s="52" t="s">
        <v>367</v>
      </c>
      <c r="D46" s="52" t="s">
        <v>368</v>
      </c>
      <c r="E46" s="108">
        <v>0.1</v>
      </c>
      <c r="F46" s="36"/>
      <c r="G46" s="26"/>
      <c r="H46" s="16">
        <f t="shared" si="0"/>
        <v>0</v>
      </c>
      <c r="I46" s="26"/>
      <c r="J46" s="26"/>
      <c r="K46" s="17">
        <f t="shared" si="1"/>
        <v>0</v>
      </c>
      <c r="L46" s="18">
        <f t="shared" si="2"/>
        <v>0</v>
      </c>
      <c r="M46" s="16">
        <f t="shared" si="3"/>
        <v>0</v>
      </c>
      <c r="N46" s="16">
        <f t="shared" si="4"/>
        <v>0</v>
      </c>
      <c r="O46" s="16">
        <f t="shared" si="5"/>
        <v>0</v>
      </c>
      <c r="P46" s="17">
        <f t="shared" si="6"/>
        <v>0</v>
      </c>
    </row>
    <row r="47" spans="1:16" x14ac:dyDescent="0.25">
      <c r="A47" s="52"/>
      <c r="B47" s="52"/>
      <c r="C47" s="52" t="s">
        <v>369</v>
      </c>
      <c r="D47" s="52" t="s">
        <v>70</v>
      </c>
      <c r="E47" s="108">
        <v>14</v>
      </c>
      <c r="F47" s="36"/>
      <c r="G47" s="26"/>
      <c r="H47" s="16">
        <f t="shared" si="0"/>
        <v>0</v>
      </c>
      <c r="I47" s="26"/>
      <c r="J47" s="26"/>
      <c r="K47" s="17">
        <f t="shared" si="1"/>
        <v>0</v>
      </c>
      <c r="L47" s="18">
        <f t="shared" si="2"/>
        <v>0</v>
      </c>
      <c r="M47" s="16">
        <f t="shared" si="3"/>
        <v>0</v>
      </c>
      <c r="N47" s="16">
        <f t="shared" si="4"/>
        <v>0</v>
      </c>
      <c r="O47" s="16">
        <f t="shared" si="5"/>
        <v>0</v>
      </c>
      <c r="P47" s="17">
        <f t="shared" si="6"/>
        <v>0</v>
      </c>
    </row>
    <row r="48" spans="1:16" x14ac:dyDescent="0.25">
      <c r="A48" s="52"/>
      <c r="B48" s="52"/>
      <c r="C48" s="52" t="s">
        <v>370</v>
      </c>
      <c r="D48" s="52" t="s">
        <v>70</v>
      </c>
      <c r="E48" s="108">
        <v>7</v>
      </c>
      <c r="F48" s="36"/>
      <c r="G48" s="26"/>
      <c r="H48" s="16">
        <f t="shared" si="0"/>
        <v>0</v>
      </c>
      <c r="I48" s="26"/>
      <c r="J48" s="26"/>
      <c r="K48" s="17">
        <f t="shared" si="1"/>
        <v>0</v>
      </c>
      <c r="L48" s="18">
        <f t="shared" si="2"/>
        <v>0</v>
      </c>
      <c r="M48" s="16">
        <f t="shared" si="3"/>
        <v>0</v>
      </c>
      <c r="N48" s="16">
        <f t="shared" si="4"/>
        <v>0</v>
      </c>
      <c r="O48" s="16">
        <f t="shared" si="5"/>
        <v>0</v>
      </c>
      <c r="P48" s="17">
        <f t="shared" si="6"/>
        <v>0</v>
      </c>
    </row>
    <row r="49" spans="1:16" x14ac:dyDescent="0.25">
      <c r="A49" s="52"/>
      <c r="B49" s="52"/>
      <c r="C49" s="52" t="s">
        <v>371</v>
      </c>
      <c r="D49" s="52" t="s">
        <v>70</v>
      </c>
      <c r="E49" s="108">
        <v>7</v>
      </c>
      <c r="F49" s="36"/>
      <c r="G49" s="26"/>
      <c r="H49" s="16">
        <f t="shared" si="0"/>
        <v>0</v>
      </c>
      <c r="I49" s="26"/>
      <c r="J49" s="26"/>
      <c r="K49" s="17">
        <f t="shared" si="1"/>
        <v>0</v>
      </c>
      <c r="L49" s="18">
        <f t="shared" si="2"/>
        <v>0</v>
      </c>
      <c r="M49" s="16">
        <f t="shared" si="3"/>
        <v>0</v>
      </c>
      <c r="N49" s="16">
        <f t="shared" si="4"/>
        <v>0</v>
      </c>
      <c r="O49" s="16">
        <f t="shared" si="5"/>
        <v>0</v>
      </c>
      <c r="P49" s="17">
        <f t="shared" si="6"/>
        <v>0</v>
      </c>
    </row>
    <row r="50" spans="1:16" x14ac:dyDescent="0.25">
      <c r="A50" s="52"/>
      <c r="B50" s="52"/>
      <c r="C50" s="52" t="s">
        <v>372</v>
      </c>
      <c r="D50" s="52" t="s">
        <v>68</v>
      </c>
      <c r="E50" s="108">
        <v>30</v>
      </c>
      <c r="F50" s="36"/>
      <c r="G50" s="26"/>
      <c r="H50" s="16">
        <f t="shared" si="0"/>
        <v>0</v>
      </c>
      <c r="I50" s="26"/>
      <c r="J50" s="26"/>
      <c r="K50" s="17">
        <f t="shared" si="1"/>
        <v>0</v>
      </c>
      <c r="L50" s="18">
        <f t="shared" si="2"/>
        <v>0</v>
      </c>
      <c r="M50" s="16">
        <f t="shared" si="3"/>
        <v>0</v>
      </c>
      <c r="N50" s="16">
        <f t="shared" si="4"/>
        <v>0</v>
      </c>
      <c r="O50" s="16">
        <f t="shared" si="5"/>
        <v>0</v>
      </c>
      <c r="P50" s="17">
        <f t="shared" si="6"/>
        <v>0</v>
      </c>
    </row>
    <row r="51" spans="1:16" x14ac:dyDescent="0.25">
      <c r="A51" s="52"/>
      <c r="B51" s="52"/>
      <c r="C51" s="52" t="s">
        <v>373</v>
      </c>
      <c r="D51" s="52" t="s">
        <v>70</v>
      </c>
      <c r="E51" s="108">
        <v>17</v>
      </c>
      <c r="F51" s="36"/>
      <c r="G51" s="26"/>
      <c r="H51" s="16">
        <f t="shared" si="0"/>
        <v>0</v>
      </c>
      <c r="I51" s="26"/>
      <c r="J51" s="26"/>
      <c r="K51" s="17">
        <f t="shared" si="1"/>
        <v>0</v>
      </c>
      <c r="L51" s="18">
        <f t="shared" si="2"/>
        <v>0</v>
      </c>
      <c r="M51" s="16">
        <f t="shared" si="3"/>
        <v>0</v>
      </c>
      <c r="N51" s="16">
        <f t="shared" si="4"/>
        <v>0</v>
      </c>
      <c r="O51" s="16">
        <f t="shared" si="5"/>
        <v>0</v>
      </c>
      <c r="P51" s="17">
        <f t="shared" si="6"/>
        <v>0</v>
      </c>
    </row>
    <row r="52" spans="1:16" x14ac:dyDescent="0.25">
      <c r="A52" s="52"/>
      <c r="B52" s="52"/>
      <c r="C52" s="52" t="s">
        <v>374</v>
      </c>
      <c r="D52" s="52" t="s">
        <v>73</v>
      </c>
      <c r="E52" s="108">
        <v>11</v>
      </c>
      <c r="F52" s="36"/>
      <c r="G52" s="26"/>
      <c r="H52" s="16">
        <f t="shared" si="0"/>
        <v>0</v>
      </c>
      <c r="I52" s="26"/>
      <c r="J52" s="26"/>
      <c r="K52" s="17">
        <f t="shared" si="1"/>
        <v>0</v>
      </c>
      <c r="L52" s="18">
        <f t="shared" si="2"/>
        <v>0</v>
      </c>
      <c r="M52" s="16">
        <f t="shared" si="3"/>
        <v>0</v>
      </c>
      <c r="N52" s="16">
        <f t="shared" si="4"/>
        <v>0</v>
      </c>
      <c r="O52" s="16">
        <f t="shared" si="5"/>
        <v>0</v>
      </c>
      <c r="P52" s="17">
        <f t="shared" si="6"/>
        <v>0</v>
      </c>
    </row>
    <row r="53" spans="1:16" x14ac:dyDescent="0.25">
      <c r="A53" s="52"/>
      <c r="B53" s="52"/>
      <c r="C53" s="52" t="s">
        <v>375</v>
      </c>
      <c r="D53" s="52" t="s">
        <v>368</v>
      </c>
      <c r="E53" s="108">
        <v>2.5</v>
      </c>
      <c r="F53" s="36"/>
      <c r="G53" s="26"/>
      <c r="H53" s="16">
        <f t="shared" si="0"/>
        <v>0</v>
      </c>
      <c r="I53" s="26"/>
      <c r="J53" s="26"/>
      <c r="K53" s="17">
        <f t="shared" si="1"/>
        <v>0</v>
      </c>
      <c r="L53" s="18">
        <f t="shared" si="2"/>
        <v>0</v>
      </c>
      <c r="M53" s="16">
        <f t="shared" si="3"/>
        <v>0</v>
      </c>
      <c r="N53" s="16">
        <f t="shared" si="4"/>
        <v>0</v>
      </c>
      <c r="O53" s="16">
        <f t="shared" si="5"/>
        <v>0</v>
      </c>
      <c r="P53" s="17">
        <f t="shared" si="6"/>
        <v>0</v>
      </c>
    </row>
    <row r="54" spans="1:16" x14ac:dyDescent="0.25">
      <c r="A54" s="52"/>
      <c r="B54" s="52"/>
      <c r="C54" s="52" t="s">
        <v>376</v>
      </c>
      <c r="D54" s="52" t="s">
        <v>73</v>
      </c>
      <c r="E54" s="108">
        <v>10.5</v>
      </c>
      <c r="F54" s="36"/>
      <c r="G54" s="26"/>
      <c r="H54" s="16">
        <f t="shared" si="0"/>
        <v>0</v>
      </c>
      <c r="I54" s="26"/>
      <c r="J54" s="26"/>
      <c r="K54" s="17">
        <f t="shared" si="1"/>
        <v>0</v>
      </c>
      <c r="L54" s="18">
        <f t="shared" si="2"/>
        <v>0</v>
      </c>
      <c r="M54" s="16">
        <f t="shared" si="3"/>
        <v>0</v>
      </c>
      <c r="N54" s="16">
        <f t="shared" si="4"/>
        <v>0</v>
      </c>
      <c r="O54" s="16">
        <f t="shared" si="5"/>
        <v>0</v>
      </c>
      <c r="P54" s="17">
        <f t="shared" si="6"/>
        <v>0</v>
      </c>
    </row>
    <row r="55" spans="1:16" x14ac:dyDescent="0.25">
      <c r="A55" s="52">
        <v>20</v>
      </c>
      <c r="B55" s="52" t="s">
        <v>66</v>
      </c>
      <c r="C55" s="52" t="s">
        <v>377</v>
      </c>
      <c r="D55" s="52" t="s">
        <v>73</v>
      </c>
      <c r="E55" s="108">
        <v>12</v>
      </c>
      <c r="F55" s="36"/>
      <c r="G55" s="26"/>
      <c r="H55" s="16">
        <f t="shared" si="0"/>
        <v>0</v>
      </c>
      <c r="I55" s="26"/>
      <c r="J55" s="26"/>
      <c r="K55" s="17">
        <f t="shared" si="1"/>
        <v>0</v>
      </c>
      <c r="L55" s="18">
        <f t="shared" si="2"/>
        <v>0</v>
      </c>
      <c r="M55" s="16">
        <f t="shared" si="3"/>
        <v>0</v>
      </c>
      <c r="N55" s="16">
        <f t="shared" si="4"/>
        <v>0</v>
      </c>
      <c r="O55" s="16">
        <f t="shared" si="5"/>
        <v>0</v>
      </c>
      <c r="P55" s="17">
        <f t="shared" si="6"/>
        <v>0</v>
      </c>
    </row>
    <row r="56" spans="1:16" x14ac:dyDescent="0.25">
      <c r="A56" s="52"/>
      <c r="B56" s="52"/>
      <c r="C56" s="52" t="s">
        <v>186</v>
      </c>
      <c r="D56" s="52" t="s">
        <v>83</v>
      </c>
      <c r="E56" s="108">
        <v>4.8</v>
      </c>
      <c r="F56" s="36"/>
      <c r="G56" s="26"/>
      <c r="H56" s="16">
        <f t="shared" si="0"/>
        <v>0</v>
      </c>
      <c r="I56" s="26"/>
      <c r="J56" s="26"/>
      <c r="K56" s="17">
        <f t="shared" si="1"/>
        <v>0</v>
      </c>
      <c r="L56" s="18">
        <f t="shared" si="2"/>
        <v>0</v>
      </c>
      <c r="M56" s="16">
        <f t="shared" si="3"/>
        <v>0</v>
      </c>
      <c r="N56" s="16">
        <f t="shared" si="4"/>
        <v>0</v>
      </c>
      <c r="O56" s="16">
        <f t="shared" si="5"/>
        <v>0</v>
      </c>
      <c r="P56" s="17">
        <f t="shared" si="6"/>
        <v>0</v>
      </c>
    </row>
    <row r="57" spans="1:16" x14ac:dyDescent="0.25">
      <c r="A57" s="52"/>
      <c r="B57" s="52"/>
      <c r="C57" s="52" t="s">
        <v>378</v>
      </c>
      <c r="D57" s="52" t="s">
        <v>83</v>
      </c>
      <c r="E57" s="108">
        <v>14.4</v>
      </c>
      <c r="F57" s="36"/>
      <c r="G57" s="26"/>
      <c r="H57" s="16">
        <f t="shared" si="0"/>
        <v>0</v>
      </c>
      <c r="I57" s="26"/>
      <c r="J57" s="26"/>
      <c r="K57" s="17">
        <f t="shared" si="1"/>
        <v>0</v>
      </c>
      <c r="L57" s="18">
        <f t="shared" si="2"/>
        <v>0</v>
      </c>
      <c r="M57" s="16">
        <f t="shared" si="3"/>
        <v>0</v>
      </c>
      <c r="N57" s="16">
        <f t="shared" si="4"/>
        <v>0</v>
      </c>
      <c r="O57" s="16">
        <f t="shared" si="5"/>
        <v>0</v>
      </c>
      <c r="P57" s="17">
        <f t="shared" si="6"/>
        <v>0</v>
      </c>
    </row>
    <row r="58" spans="1:16" x14ac:dyDescent="0.25">
      <c r="A58" s="52"/>
      <c r="B58" s="52"/>
      <c r="C58" s="52" t="s">
        <v>326</v>
      </c>
      <c r="D58" s="52" t="s">
        <v>83</v>
      </c>
      <c r="E58" s="108">
        <v>8</v>
      </c>
      <c r="F58" s="36"/>
      <c r="G58" s="26"/>
      <c r="H58" s="16">
        <f t="shared" si="0"/>
        <v>0</v>
      </c>
      <c r="I58" s="26"/>
      <c r="J58" s="26"/>
      <c r="K58" s="17">
        <f t="shared" si="1"/>
        <v>0</v>
      </c>
      <c r="L58" s="18">
        <f t="shared" si="2"/>
        <v>0</v>
      </c>
      <c r="M58" s="16">
        <f t="shared" si="3"/>
        <v>0</v>
      </c>
      <c r="N58" s="16">
        <f t="shared" si="4"/>
        <v>0</v>
      </c>
      <c r="O58" s="16">
        <f t="shared" si="5"/>
        <v>0</v>
      </c>
      <c r="P58" s="17">
        <f t="shared" si="6"/>
        <v>0</v>
      </c>
    </row>
    <row r="59" spans="1:16" ht="22.5" x14ac:dyDescent="0.25">
      <c r="A59" s="52"/>
      <c r="B59" s="67"/>
      <c r="C59" s="68" t="s">
        <v>379</v>
      </c>
      <c r="D59" s="67" t="s">
        <v>70</v>
      </c>
      <c r="E59" s="108">
        <v>4</v>
      </c>
      <c r="F59" s="36"/>
      <c r="G59" s="26"/>
      <c r="H59" s="16">
        <f t="shared" si="0"/>
        <v>0</v>
      </c>
      <c r="I59" s="26"/>
      <c r="J59" s="26"/>
      <c r="K59" s="17">
        <f t="shared" si="1"/>
        <v>0</v>
      </c>
      <c r="L59" s="18">
        <f t="shared" si="2"/>
        <v>0</v>
      </c>
      <c r="M59" s="16">
        <f t="shared" si="3"/>
        <v>0</v>
      </c>
      <c r="N59" s="16">
        <f t="shared" si="4"/>
        <v>0</v>
      </c>
      <c r="O59" s="16">
        <f t="shared" si="5"/>
        <v>0</v>
      </c>
      <c r="P59" s="17">
        <f t="shared" si="6"/>
        <v>0</v>
      </c>
    </row>
    <row r="60" spans="1:16" x14ac:dyDescent="0.25">
      <c r="A60" s="52">
        <v>21</v>
      </c>
      <c r="B60" s="52" t="s">
        <v>66</v>
      </c>
      <c r="C60" s="52" t="s">
        <v>380</v>
      </c>
      <c r="D60" s="67" t="s">
        <v>70</v>
      </c>
      <c r="E60" s="108">
        <v>4</v>
      </c>
      <c r="F60" s="36"/>
      <c r="G60" s="26"/>
      <c r="H60" s="16">
        <f t="shared" si="0"/>
        <v>0</v>
      </c>
      <c r="I60" s="26"/>
      <c r="J60" s="26"/>
      <c r="K60" s="17">
        <f t="shared" si="1"/>
        <v>0</v>
      </c>
      <c r="L60" s="18">
        <f t="shared" si="2"/>
        <v>0</v>
      </c>
      <c r="M60" s="16">
        <f t="shared" si="3"/>
        <v>0</v>
      </c>
      <c r="N60" s="16">
        <f t="shared" si="4"/>
        <v>0</v>
      </c>
      <c r="O60" s="16">
        <f t="shared" si="5"/>
        <v>0</v>
      </c>
      <c r="P60" s="17">
        <f t="shared" si="6"/>
        <v>0</v>
      </c>
    </row>
    <row r="61" spans="1:16" ht="22.5" x14ac:dyDescent="0.25">
      <c r="A61" s="52">
        <v>22</v>
      </c>
      <c r="B61" s="52" t="s">
        <v>66</v>
      </c>
      <c r="C61" s="52" t="s">
        <v>381</v>
      </c>
      <c r="D61" s="52" t="s">
        <v>73</v>
      </c>
      <c r="E61" s="108">
        <v>3.5</v>
      </c>
      <c r="F61" s="36"/>
      <c r="G61" s="26"/>
      <c r="H61" s="16">
        <f t="shared" si="0"/>
        <v>0</v>
      </c>
      <c r="I61" s="26"/>
      <c r="J61" s="26"/>
      <c r="K61" s="17">
        <f t="shared" si="1"/>
        <v>0</v>
      </c>
      <c r="L61" s="18">
        <f t="shared" si="2"/>
        <v>0</v>
      </c>
      <c r="M61" s="16">
        <f t="shared" si="3"/>
        <v>0</v>
      </c>
      <c r="N61" s="16">
        <f t="shared" si="4"/>
        <v>0</v>
      </c>
      <c r="O61" s="16">
        <f t="shared" si="5"/>
        <v>0</v>
      </c>
      <c r="P61" s="17">
        <f t="shared" si="6"/>
        <v>0</v>
      </c>
    </row>
    <row r="62" spans="1:16" x14ac:dyDescent="0.25">
      <c r="A62" s="52"/>
      <c r="B62" s="52"/>
      <c r="C62" s="52" t="s">
        <v>298</v>
      </c>
      <c r="D62" s="52" t="s">
        <v>116</v>
      </c>
      <c r="E62" s="108">
        <v>7.0000000000000007E-2</v>
      </c>
      <c r="F62" s="36"/>
      <c r="G62" s="26"/>
      <c r="H62" s="16">
        <f t="shared" si="0"/>
        <v>0</v>
      </c>
      <c r="I62" s="26"/>
      <c r="J62" s="26"/>
      <c r="K62" s="17">
        <f t="shared" si="1"/>
        <v>0</v>
      </c>
      <c r="L62" s="18">
        <f t="shared" si="2"/>
        <v>0</v>
      </c>
      <c r="M62" s="16">
        <f t="shared" si="3"/>
        <v>0</v>
      </c>
      <c r="N62" s="16">
        <f t="shared" si="4"/>
        <v>0</v>
      </c>
      <c r="O62" s="16">
        <f t="shared" si="5"/>
        <v>0</v>
      </c>
      <c r="P62" s="17">
        <f t="shared" si="6"/>
        <v>0</v>
      </c>
    </row>
    <row r="63" spans="1:16" ht="22.5" x14ac:dyDescent="0.25">
      <c r="A63" s="52">
        <v>23</v>
      </c>
      <c r="B63" s="52" t="s">
        <v>66</v>
      </c>
      <c r="C63" s="52" t="s">
        <v>382</v>
      </c>
      <c r="D63" s="67" t="s">
        <v>70</v>
      </c>
      <c r="E63" s="108">
        <v>4</v>
      </c>
      <c r="F63" s="36"/>
      <c r="G63" s="26"/>
      <c r="H63" s="16">
        <f t="shared" si="0"/>
        <v>0</v>
      </c>
      <c r="I63" s="26"/>
      <c r="J63" s="26"/>
      <c r="K63" s="17">
        <f t="shared" si="1"/>
        <v>0</v>
      </c>
      <c r="L63" s="18">
        <f t="shared" si="2"/>
        <v>0</v>
      </c>
      <c r="M63" s="16">
        <f t="shared" si="3"/>
        <v>0</v>
      </c>
      <c r="N63" s="16">
        <f t="shared" si="4"/>
        <v>0</v>
      </c>
      <c r="O63" s="16">
        <f t="shared" si="5"/>
        <v>0</v>
      </c>
      <c r="P63" s="17">
        <f t="shared" si="6"/>
        <v>0</v>
      </c>
    </row>
    <row r="64" spans="1:16" ht="22.5" x14ac:dyDescent="0.25">
      <c r="A64" s="52">
        <v>24</v>
      </c>
      <c r="B64" s="52" t="s">
        <v>66</v>
      </c>
      <c r="C64" s="52" t="s">
        <v>383</v>
      </c>
      <c r="D64" s="52" t="s">
        <v>73</v>
      </c>
      <c r="E64" s="108">
        <v>21</v>
      </c>
      <c r="F64" s="36"/>
      <c r="G64" s="26"/>
      <c r="H64" s="16">
        <f t="shared" si="0"/>
        <v>0</v>
      </c>
      <c r="I64" s="26"/>
      <c r="J64" s="26"/>
      <c r="K64" s="17">
        <f t="shared" si="1"/>
        <v>0</v>
      </c>
      <c r="L64" s="18">
        <f t="shared" si="2"/>
        <v>0</v>
      </c>
      <c r="M64" s="16">
        <f t="shared" si="3"/>
        <v>0</v>
      </c>
      <c r="N64" s="16">
        <f t="shared" si="4"/>
        <v>0</v>
      </c>
      <c r="O64" s="16">
        <f t="shared" si="5"/>
        <v>0</v>
      </c>
      <c r="P64" s="17">
        <f t="shared" si="6"/>
        <v>0</v>
      </c>
    </row>
    <row r="65" spans="1:16" x14ac:dyDescent="0.25">
      <c r="A65" s="52"/>
      <c r="B65" s="52"/>
      <c r="C65" s="52" t="s">
        <v>186</v>
      </c>
      <c r="D65" s="52" t="s">
        <v>83</v>
      </c>
      <c r="E65" s="108">
        <v>8.4</v>
      </c>
      <c r="F65" s="36"/>
      <c r="G65" s="26"/>
      <c r="H65" s="16">
        <f t="shared" si="0"/>
        <v>0</v>
      </c>
      <c r="I65" s="26"/>
      <c r="J65" s="26"/>
      <c r="K65" s="17">
        <f t="shared" si="1"/>
        <v>0</v>
      </c>
      <c r="L65" s="18">
        <f t="shared" si="2"/>
        <v>0</v>
      </c>
      <c r="M65" s="16">
        <f t="shared" si="3"/>
        <v>0</v>
      </c>
      <c r="N65" s="16">
        <f t="shared" si="4"/>
        <v>0</v>
      </c>
      <c r="O65" s="16">
        <f t="shared" si="5"/>
        <v>0</v>
      </c>
      <c r="P65" s="17">
        <f t="shared" si="6"/>
        <v>0</v>
      </c>
    </row>
    <row r="66" spans="1:16" x14ac:dyDescent="0.25">
      <c r="A66" s="52"/>
      <c r="B66" s="52"/>
      <c r="C66" s="52" t="s">
        <v>326</v>
      </c>
      <c r="D66" s="52" t="s">
        <v>83</v>
      </c>
      <c r="E66" s="108">
        <v>13</v>
      </c>
      <c r="F66" s="36"/>
      <c r="G66" s="26"/>
      <c r="H66" s="16">
        <f t="shared" si="0"/>
        <v>0</v>
      </c>
      <c r="I66" s="26"/>
      <c r="J66" s="26"/>
      <c r="K66" s="17">
        <f t="shared" si="1"/>
        <v>0</v>
      </c>
      <c r="L66" s="18">
        <f t="shared" si="2"/>
        <v>0</v>
      </c>
      <c r="M66" s="16">
        <f t="shared" si="3"/>
        <v>0</v>
      </c>
      <c r="N66" s="16">
        <f t="shared" si="4"/>
        <v>0</v>
      </c>
      <c r="O66" s="16">
        <f t="shared" si="5"/>
        <v>0</v>
      </c>
      <c r="P66" s="17">
        <f t="shared" si="6"/>
        <v>0</v>
      </c>
    </row>
    <row r="67" spans="1:16" ht="22.5" x14ac:dyDescent="0.25">
      <c r="A67" s="52">
        <v>25</v>
      </c>
      <c r="B67" s="52" t="s">
        <v>66</v>
      </c>
      <c r="C67" s="52" t="s">
        <v>384</v>
      </c>
      <c r="D67" s="52" t="s">
        <v>116</v>
      </c>
      <c r="E67" s="108">
        <v>4</v>
      </c>
      <c r="F67" s="36"/>
      <c r="G67" s="26"/>
      <c r="H67" s="16">
        <f t="shared" si="0"/>
        <v>0</v>
      </c>
      <c r="I67" s="26"/>
      <c r="J67" s="26"/>
      <c r="K67" s="17">
        <f t="shared" si="1"/>
        <v>0</v>
      </c>
      <c r="L67" s="18">
        <f t="shared" si="2"/>
        <v>0</v>
      </c>
      <c r="M67" s="16">
        <f t="shared" si="3"/>
        <v>0</v>
      </c>
      <c r="N67" s="16">
        <f t="shared" si="4"/>
        <v>0</v>
      </c>
      <c r="O67" s="16">
        <f t="shared" si="5"/>
        <v>0</v>
      </c>
      <c r="P67" s="17">
        <f t="shared" si="6"/>
        <v>0</v>
      </c>
    </row>
    <row r="68" spans="1:16" x14ac:dyDescent="0.25">
      <c r="A68" s="52"/>
      <c r="B68" s="52"/>
      <c r="C68" s="52" t="s">
        <v>362</v>
      </c>
      <c r="D68" s="52" t="s">
        <v>116</v>
      </c>
      <c r="E68" s="108">
        <v>0.6</v>
      </c>
      <c r="F68" s="36"/>
      <c r="G68" s="26"/>
      <c r="H68" s="16">
        <f t="shared" si="0"/>
        <v>0</v>
      </c>
      <c r="I68" s="26"/>
      <c r="J68" s="26"/>
      <c r="K68" s="17">
        <f t="shared" si="1"/>
        <v>0</v>
      </c>
      <c r="L68" s="18">
        <f t="shared" si="2"/>
        <v>0</v>
      </c>
      <c r="M68" s="16">
        <f t="shared" si="3"/>
        <v>0</v>
      </c>
      <c r="N68" s="16">
        <f t="shared" si="4"/>
        <v>0</v>
      </c>
      <c r="O68" s="16">
        <f t="shared" si="5"/>
        <v>0</v>
      </c>
      <c r="P68" s="17">
        <f t="shared" si="6"/>
        <v>0</v>
      </c>
    </row>
    <row r="69" spans="1:16" x14ac:dyDescent="0.25">
      <c r="A69" s="52"/>
      <c r="B69" s="52"/>
      <c r="C69" s="52" t="s">
        <v>363</v>
      </c>
      <c r="D69" s="52" t="s">
        <v>116</v>
      </c>
      <c r="E69" s="108">
        <v>3.72</v>
      </c>
      <c r="F69" s="36"/>
      <c r="G69" s="26"/>
      <c r="H69" s="16">
        <f t="shared" si="0"/>
        <v>0</v>
      </c>
      <c r="I69" s="26"/>
      <c r="J69" s="26"/>
      <c r="K69" s="17">
        <f t="shared" si="1"/>
        <v>0</v>
      </c>
      <c r="L69" s="18">
        <f t="shared" si="2"/>
        <v>0</v>
      </c>
      <c r="M69" s="16">
        <f t="shared" si="3"/>
        <v>0</v>
      </c>
      <c r="N69" s="16">
        <f t="shared" si="4"/>
        <v>0</v>
      </c>
      <c r="O69" s="16">
        <f t="shared" si="5"/>
        <v>0</v>
      </c>
      <c r="P69" s="17">
        <f t="shared" si="6"/>
        <v>0</v>
      </c>
    </row>
    <row r="70" spans="1:16" x14ac:dyDescent="0.25">
      <c r="A70" s="52"/>
      <c r="B70" s="52"/>
      <c r="C70" s="52" t="s">
        <v>99</v>
      </c>
      <c r="D70" s="52" t="s">
        <v>229</v>
      </c>
      <c r="E70" s="108">
        <v>1</v>
      </c>
      <c r="F70" s="36"/>
      <c r="G70" s="26"/>
      <c r="H70" s="16">
        <f t="shared" si="0"/>
        <v>0</v>
      </c>
      <c r="I70" s="26"/>
      <c r="J70" s="26"/>
      <c r="K70" s="17">
        <f t="shared" si="1"/>
        <v>0</v>
      </c>
      <c r="L70" s="18">
        <f t="shared" si="2"/>
        <v>0</v>
      </c>
      <c r="M70" s="16">
        <f t="shared" si="3"/>
        <v>0</v>
      </c>
      <c r="N70" s="16">
        <f t="shared" si="4"/>
        <v>0</v>
      </c>
      <c r="O70" s="16">
        <f t="shared" si="5"/>
        <v>0</v>
      </c>
      <c r="P70" s="17">
        <f t="shared" si="6"/>
        <v>0</v>
      </c>
    </row>
    <row r="71" spans="1:16" ht="22.5" x14ac:dyDescent="0.25">
      <c r="A71" s="52">
        <v>26</v>
      </c>
      <c r="B71" s="52" t="s">
        <v>66</v>
      </c>
      <c r="C71" s="52" t="s">
        <v>364</v>
      </c>
      <c r="D71" s="67" t="s">
        <v>70</v>
      </c>
      <c r="E71" s="108">
        <v>4</v>
      </c>
      <c r="F71" s="36"/>
      <c r="G71" s="26"/>
      <c r="H71" s="16">
        <f t="shared" si="0"/>
        <v>0</v>
      </c>
      <c r="I71" s="26"/>
      <c r="J71" s="26"/>
      <c r="K71" s="17">
        <f t="shared" si="1"/>
        <v>0</v>
      </c>
      <c r="L71" s="18">
        <f t="shared" si="2"/>
        <v>0</v>
      </c>
      <c r="M71" s="16">
        <f t="shared" si="3"/>
        <v>0</v>
      </c>
      <c r="N71" s="16">
        <f t="shared" si="4"/>
        <v>0</v>
      </c>
      <c r="O71" s="16">
        <f t="shared" si="5"/>
        <v>0</v>
      </c>
      <c r="P71" s="17">
        <f t="shared" si="6"/>
        <v>0</v>
      </c>
    </row>
    <row r="72" spans="1:16" ht="22.5" x14ac:dyDescent="0.25">
      <c r="A72" s="52"/>
      <c r="B72" s="52"/>
      <c r="C72" s="68" t="s">
        <v>385</v>
      </c>
      <c r="D72" s="67"/>
      <c r="E72" s="108"/>
      <c r="F72" s="36"/>
      <c r="G72" s="26"/>
      <c r="H72" s="16">
        <f t="shared" si="0"/>
        <v>0</v>
      </c>
      <c r="I72" s="26"/>
      <c r="J72" s="26"/>
      <c r="K72" s="17">
        <f t="shared" si="1"/>
        <v>0</v>
      </c>
      <c r="L72" s="18">
        <f t="shared" si="2"/>
        <v>0</v>
      </c>
      <c r="M72" s="16">
        <f t="shared" si="3"/>
        <v>0</v>
      </c>
      <c r="N72" s="16">
        <f t="shared" si="4"/>
        <v>0</v>
      </c>
      <c r="O72" s="16">
        <f t="shared" si="5"/>
        <v>0</v>
      </c>
      <c r="P72" s="17">
        <f t="shared" si="6"/>
        <v>0</v>
      </c>
    </row>
    <row r="73" spans="1:16" ht="22.5" x14ac:dyDescent="0.25">
      <c r="A73" s="52">
        <v>27</v>
      </c>
      <c r="B73" s="52" t="s">
        <v>66</v>
      </c>
      <c r="C73" s="52" t="s">
        <v>386</v>
      </c>
      <c r="D73" s="52" t="s">
        <v>73</v>
      </c>
      <c r="E73" s="108">
        <v>5.2</v>
      </c>
      <c r="F73" s="36"/>
      <c r="G73" s="26"/>
      <c r="H73" s="16">
        <f t="shared" si="0"/>
        <v>0</v>
      </c>
      <c r="I73" s="26"/>
      <c r="J73" s="26"/>
      <c r="K73" s="17">
        <f t="shared" si="1"/>
        <v>0</v>
      </c>
      <c r="L73" s="18">
        <f t="shared" si="2"/>
        <v>0</v>
      </c>
      <c r="M73" s="16">
        <f t="shared" si="3"/>
        <v>0</v>
      </c>
      <c r="N73" s="16">
        <f t="shared" si="4"/>
        <v>0</v>
      </c>
      <c r="O73" s="16">
        <f t="shared" si="5"/>
        <v>0</v>
      </c>
      <c r="P73" s="17">
        <f t="shared" si="6"/>
        <v>0</v>
      </c>
    </row>
    <row r="74" spans="1:16" ht="22.5" x14ac:dyDescent="0.25">
      <c r="A74" s="52">
        <v>28</v>
      </c>
      <c r="B74" s="52" t="s">
        <v>66</v>
      </c>
      <c r="C74" s="52" t="s">
        <v>387</v>
      </c>
      <c r="D74" s="52" t="s">
        <v>116</v>
      </c>
      <c r="E74" s="108">
        <v>0.1</v>
      </c>
      <c r="F74" s="36"/>
      <c r="G74" s="26"/>
      <c r="H74" s="16">
        <f t="shared" si="0"/>
        <v>0</v>
      </c>
      <c r="I74" s="26"/>
      <c r="J74" s="26"/>
      <c r="K74" s="17">
        <f t="shared" si="1"/>
        <v>0</v>
      </c>
      <c r="L74" s="18">
        <f t="shared" si="2"/>
        <v>0</v>
      </c>
      <c r="M74" s="16">
        <f t="shared" si="3"/>
        <v>0</v>
      </c>
      <c r="N74" s="16">
        <f t="shared" si="4"/>
        <v>0</v>
      </c>
      <c r="O74" s="16">
        <f t="shared" si="5"/>
        <v>0</v>
      </c>
      <c r="P74" s="17">
        <f t="shared" si="6"/>
        <v>0</v>
      </c>
    </row>
    <row r="75" spans="1:16" ht="24" customHeight="1" x14ac:dyDescent="0.25">
      <c r="A75" s="52">
        <v>29</v>
      </c>
      <c r="B75" s="52" t="s">
        <v>66</v>
      </c>
      <c r="C75" s="52" t="s">
        <v>388</v>
      </c>
      <c r="D75" s="52" t="s">
        <v>73</v>
      </c>
      <c r="E75" s="108">
        <v>1.5</v>
      </c>
      <c r="F75" s="36"/>
      <c r="G75" s="26"/>
      <c r="H75" s="16">
        <f t="shared" si="0"/>
        <v>0</v>
      </c>
      <c r="I75" s="26"/>
      <c r="J75" s="26"/>
      <c r="K75" s="17">
        <f t="shared" si="1"/>
        <v>0</v>
      </c>
      <c r="L75" s="18">
        <f t="shared" si="2"/>
        <v>0</v>
      </c>
      <c r="M75" s="16">
        <f t="shared" si="3"/>
        <v>0</v>
      </c>
      <c r="N75" s="16">
        <f t="shared" si="4"/>
        <v>0</v>
      </c>
      <c r="O75" s="16">
        <f t="shared" si="5"/>
        <v>0</v>
      </c>
      <c r="P75" s="17">
        <f t="shared" si="6"/>
        <v>0</v>
      </c>
    </row>
    <row r="76" spans="1:16" x14ac:dyDescent="0.25">
      <c r="A76" s="52"/>
      <c r="B76" s="52"/>
      <c r="C76" s="69" t="s">
        <v>298</v>
      </c>
      <c r="D76" s="69" t="s">
        <v>116</v>
      </c>
      <c r="E76" s="108">
        <v>0.03</v>
      </c>
      <c r="F76" s="36"/>
      <c r="G76" s="26"/>
      <c r="H76" s="16">
        <f t="shared" si="0"/>
        <v>0</v>
      </c>
      <c r="I76" s="26"/>
      <c r="J76" s="26"/>
      <c r="K76" s="17">
        <f t="shared" si="1"/>
        <v>0</v>
      </c>
      <c r="L76" s="18">
        <f t="shared" si="2"/>
        <v>0</v>
      </c>
      <c r="M76" s="16">
        <f t="shared" si="3"/>
        <v>0</v>
      </c>
      <c r="N76" s="16">
        <f t="shared" si="4"/>
        <v>0</v>
      </c>
      <c r="O76" s="16">
        <f t="shared" si="5"/>
        <v>0</v>
      </c>
      <c r="P76" s="17">
        <f t="shared" si="6"/>
        <v>0</v>
      </c>
    </row>
    <row r="77" spans="1:16" ht="22.5" x14ac:dyDescent="0.25">
      <c r="A77" s="52">
        <v>30</v>
      </c>
      <c r="B77" s="68" t="s">
        <v>66</v>
      </c>
      <c r="C77" s="52" t="s">
        <v>389</v>
      </c>
      <c r="D77" s="52" t="s">
        <v>116</v>
      </c>
      <c r="E77" s="108">
        <v>0.8</v>
      </c>
      <c r="F77" s="36"/>
      <c r="G77" s="26"/>
      <c r="H77" s="16">
        <f t="shared" si="0"/>
        <v>0</v>
      </c>
      <c r="I77" s="26"/>
      <c r="J77" s="26"/>
      <c r="K77" s="17">
        <f t="shared" si="1"/>
        <v>0</v>
      </c>
      <c r="L77" s="18">
        <f t="shared" si="2"/>
        <v>0</v>
      </c>
      <c r="M77" s="16">
        <f t="shared" si="3"/>
        <v>0</v>
      </c>
      <c r="N77" s="16">
        <f t="shared" si="4"/>
        <v>0</v>
      </c>
      <c r="O77" s="16">
        <f t="shared" si="5"/>
        <v>0</v>
      </c>
      <c r="P77" s="17">
        <f t="shared" si="6"/>
        <v>0</v>
      </c>
    </row>
    <row r="78" spans="1:16" x14ac:dyDescent="0.25">
      <c r="A78" s="52"/>
      <c r="B78" s="68"/>
      <c r="C78" s="52" t="s">
        <v>362</v>
      </c>
      <c r="D78" s="52" t="s">
        <v>116</v>
      </c>
      <c r="E78" s="108">
        <v>0.2</v>
      </c>
      <c r="F78" s="36"/>
      <c r="G78" s="26"/>
      <c r="H78" s="16">
        <f t="shared" si="0"/>
        <v>0</v>
      </c>
      <c r="I78" s="26"/>
      <c r="J78" s="26"/>
      <c r="K78" s="17">
        <f t="shared" si="1"/>
        <v>0</v>
      </c>
      <c r="L78" s="18">
        <f t="shared" si="2"/>
        <v>0</v>
      </c>
      <c r="M78" s="16">
        <f t="shared" si="3"/>
        <v>0</v>
      </c>
      <c r="N78" s="16">
        <f t="shared" si="4"/>
        <v>0</v>
      </c>
      <c r="O78" s="16">
        <f t="shared" si="5"/>
        <v>0</v>
      </c>
      <c r="P78" s="17">
        <f t="shared" si="6"/>
        <v>0</v>
      </c>
    </row>
    <row r="79" spans="1:16" x14ac:dyDescent="0.25">
      <c r="A79" s="52"/>
      <c r="B79" s="68"/>
      <c r="C79" s="52" t="s">
        <v>390</v>
      </c>
      <c r="D79" s="52" t="s">
        <v>70</v>
      </c>
      <c r="E79" s="108">
        <v>240</v>
      </c>
      <c r="F79" s="36"/>
      <c r="G79" s="26"/>
      <c r="H79" s="16">
        <f t="shared" ref="H79:H87" si="7">ROUND(F79*G79,2)</f>
        <v>0</v>
      </c>
      <c r="I79" s="26"/>
      <c r="J79" s="26"/>
      <c r="K79" s="17">
        <f t="shared" ref="K79:K87" si="8">SUM(H79:J79)</f>
        <v>0</v>
      </c>
      <c r="L79" s="18">
        <f t="shared" ref="L79:L87" si="9">ROUND(E79*F79,2)</f>
        <v>0</v>
      </c>
      <c r="M79" s="16">
        <f t="shared" ref="M79:M87" si="10">ROUND(H79*E79,2)</f>
        <v>0</v>
      </c>
      <c r="N79" s="16">
        <f t="shared" ref="N79:N87" si="11">ROUND(I79*E79,2)</f>
        <v>0</v>
      </c>
      <c r="O79" s="16">
        <f t="shared" ref="O79:O87" si="12">ROUND(J79*E79,2)</f>
        <v>0</v>
      </c>
      <c r="P79" s="17">
        <f t="shared" ref="P79:P87" si="13">SUM(M79:O79)</f>
        <v>0</v>
      </c>
    </row>
    <row r="80" spans="1:16" ht="22.5" x14ac:dyDescent="0.25">
      <c r="A80" s="52">
        <v>31</v>
      </c>
      <c r="B80" s="68" t="s">
        <v>66</v>
      </c>
      <c r="C80" s="52" t="s">
        <v>391</v>
      </c>
      <c r="D80" s="52" t="s">
        <v>70</v>
      </c>
      <c r="E80" s="108">
        <v>8</v>
      </c>
      <c r="F80" s="36"/>
      <c r="G80" s="26"/>
      <c r="H80" s="16">
        <f t="shared" si="7"/>
        <v>0</v>
      </c>
      <c r="I80" s="26"/>
      <c r="J80" s="26"/>
      <c r="K80" s="17">
        <f t="shared" si="8"/>
        <v>0</v>
      </c>
      <c r="L80" s="18">
        <f t="shared" si="9"/>
        <v>0</v>
      </c>
      <c r="M80" s="16">
        <f t="shared" si="10"/>
        <v>0</v>
      </c>
      <c r="N80" s="16">
        <f t="shared" si="11"/>
        <v>0</v>
      </c>
      <c r="O80" s="16">
        <f t="shared" si="12"/>
        <v>0</v>
      </c>
      <c r="P80" s="17">
        <f t="shared" si="13"/>
        <v>0</v>
      </c>
    </row>
    <row r="81" spans="1:16" ht="22.5" x14ac:dyDescent="0.25">
      <c r="A81" s="52"/>
      <c r="B81" s="70"/>
      <c r="C81" s="52" t="s">
        <v>392</v>
      </c>
      <c r="D81" s="52"/>
      <c r="E81" s="108"/>
      <c r="F81" s="36"/>
      <c r="G81" s="26"/>
      <c r="H81" s="16">
        <f t="shared" si="7"/>
        <v>0</v>
      </c>
      <c r="I81" s="26"/>
      <c r="J81" s="26"/>
      <c r="K81" s="17">
        <f t="shared" si="8"/>
        <v>0</v>
      </c>
      <c r="L81" s="18">
        <f t="shared" si="9"/>
        <v>0</v>
      </c>
      <c r="M81" s="16">
        <f t="shared" si="10"/>
        <v>0</v>
      </c>
      <c r="N81" s="16">
        <f t="shared" si="11"/>
        <v>0</v>
      </c>
      <c r="O81" s="16">
        <f t="shared" si="12"/>
        <v>0</v>
      </c>
      <c r="P81" s="17">
        <f t="shared" si="13"/>
        <v>0</v>
      </c>
    </row>
    <row r="82" spans="1:16" x14ac:dyDescent="0.25">
      <c r="A82" s="52"/>
      <c r="B82" s="68"/>
      <c r="C82" s="52" t="s">
        <v>393</v>
      </c>
      <c r="D82" s="52"/>
      <c r="E82" s="108"/>
      <c r="F82" s="36"/>
      <c r="G82" s="26"/>
      <c r="H82" s="16">
        <f t="shared" si="7"/>
        <v>0</v>
      </c>
      <c r="I82" s="26"/>
      <c r="J82" s="26"/>
      <c r="K82" s="17">
        <f t="shared" si="8"/>
        <v>0</v>
      </c>
      <c r="L82" s="18">
        <f t="shared" si="9"/>
        <v>0</v>
      </c>
      <c r="M82" s="16">
        <f t="shared" si="10"/>
        <v>0</v>
      </c>
      <c r="N82" s="16">
        <f t="shared" si="11"/>
        <v>0</v>
      </c>
      <c r="O82" s="16">
        <f t="shared" si="12"/>
        <v>0</v>
      </c>
      <c r="P82" s="17">
        <f t="shared" si="13"/>
        <v>0</v>
      </c>
    </row>
    <row r="83" spans="1:16" ht="22.5" x14ac:dyDescent="0.25">
      <c r="A83" s="52">
        <v>32</v>
      </c>
      <c r="B83" s="68" t="s">
        <v>66</v>
      </c>
      <c r="C83" s="52" t="s">
        <v>394</v>
      </c>
      <c r="D83" s="52" t="s">
        <v>116</v>
      </c>
      <c r="E83" s="108">
        <v>81</v>
      </c>
      <c r="F83" s="36"/>
      <c r="G83" s="26"/>
      <c r="H83" s="16">
        <f t="shared" si="7"/>
        <v>0</v>
      </c>
      <c r="I83" s="26"/>
      <c r="J83" s="26"/>
      <c r="K83" s="17">
        <f t="shared" si="8"/>
        <v>0</v>
      </c>
      <c r="L83" s="18">
        <f t="shared" si="9"/>
        <v>0</v>
      </c>
      <c r="M83" s="16">
        <f t="shared" si="10"/>
        <v>0</v>
      </c>
      <c r="N83" s="16">
        <f t="shared" si="11"/>
        <v>0</v>
      </c>
      <c r="O83" s="16">
        <f t="shared" si="12"/>
        <v>0</v>
      </c>
      <c r="P83" s="17">
        <f t="shared" si="13"/>
        <v>0</v>
      </c>
    </row>
    <row r="84" spans="1:16" ht="22.5" x14ac:dyDescent="0.25">
      <c r="A84" s="52">
        <v>33</v>
      </c>
      <c r="B84" s="68" t="s">
        <v>66</v>
      </c>
      <c r="C84" s="52" t="s">
        <v>395</v>
      </c>
      <c r="D84" s="52" t="s">
        <v>116</v>
      </c>
      <c r="E84" s="108">
        <v>242</v>
      </c>
      <c r="F84" s="36"/>
      <c r="G84" s="26"/>
      <c r="H84" s="16">
        <f t="shared" si="7"/>
        <v>0</v>
      </c>
      <c r="I84" s="26"/>
      <c r="J84" s="26"/>
      <c r="K84" s="17">
        <f t="shared" si="8"/>
        <v>0</v>
      </c>
      <c r="L84" s="18">
        <f t="shared" si="9"/>
        <v>0</v>
      </c>
      <c r="M84" s="16">
        <f t="shared" si="10"/>
        <v>0</v>
      </c>
      <c r="N84" s="16">
        <f t="shared" si="11"/>
        <v>0</v>
      </c>
      <c r="O84" s="16">
        <f t="shared" si="12"/>
        <v>0</v>
      </c>
      <c r="P84" s="17">
        <f t="shared" si="13"/>
        <v>0</v>
      </c>
    </row>
    <row r="85" spans="1:16" ht="22.5" x14ac:dyDescent="0.25">
      <c r="A85" s="52">
        <v>34</v>
      </c>
      <c r="B85" s="68" t="s">
        <v>66</v>
      </c>
      <c r="C85" s="52" t="s">
        <v>396</v>
      </c>
      <c r="D85" s="52" t="s">
        <v>73</v>
      </c>
      <c r="E85" s="108">
        <v>1800</v>
      </c>
      <c r="F85" s="36"/>
      <c r="G85" s="26"/>
      <c r="H85" s="16">
        <f t="shared" si="7"/>
        <v>0</v>
      </c>
      <c r="I85" s="26"/>
      <c r="J85" s="26"/>
      <c r="K85" s="17">
        <f t="shared" si="8"/>
        <v>0</v>
      </c>
      <c r="L85" s="18">
        <f t="shared" si="9"/>
        <v>0</v>
      </c>
      <c r="M85" s="16">
        <f t="shared" si="10"/>
        <v>0</v>
      </c>
      <c r="N85" s="16">
        <f t="shared" si="11"/>
        <v>0</v>
      </c>
      <c r="O85" s="16">
        <f t="shared" si="12"/>
        <v>0</v>
      </c>
      <c r="P85" s="17">
        <f t="shared" si="13"/>
        <v>0</v>
      </c>
    </row>
    <row r="86" spans="1:16" ht="22.5" x14ac:dyDescent="0.25">
      <c r="A86" s="52">
        <v>35</v>
      </c>
      <c r="B86" s="52" t="s">
        <v>66</v>
      </c>
      <c r="C86" s="70" t="s">
        <v>397</v>
      </c>
      <c r="D86" s="67" t="s">
        <v>116</v>
      </c>
      <c r="E86" s="108">
        <v>722</v>
      </c>
      <c r="F86" s="36"/>
      <c r="G86" s="26"/>
      <c r="H86" s="16">
        <f t="shared" si="7"/>
        <v>0</v>
      </c>
      <c r="I86" s="26"/>
      <c r="J86" s="26"/>
      <c r="K86" s="17">
        <f t="shared" si="8"/>
        <v>0</v>
      </c>
      <c r="L86" s="18">
        <f t="shared" si="9"/>
        <v>0</v>
      </c>
      <c r="M86" s="16">
        <f t="shared" si="10"/>
        <v>0</v>
      </c>
      <c r="N86" s="16">
        <f t="shared" si="11"/>
        <v>0</v>
      </c>
      <c r="O86" s="16">
        <f t="shared" si="12"/>
        <v>0</v>
      </c>
      <c r="P86" s="17">
        <f t="shared" si="13"/>
        <v>0</v>
      </c>
    </row>
    <row r="87" spans="1:16" x14ac:dyDescent="0.25">
      <c r="A87" s="52"/>
      <c r="B87" s="52"/>
      <c r="C87" s="52" t="s">
        <v>398</v>
      </c>
      <c r="D87" s="52" t="s">
        <v>116</v>
      </c>
      <c r="E87" s="108">
        <v>794.2</v>
      </c>
      <c r="F87" s="36"/>
      <c r="G87" s="26"/>
      <c r="H87" s="16">
        <f t="shared" si="7"/>
        <v>0</v>
      </c>
      <c r="I87" s="26"/>
      <c r="J87" s="26"/>
      <c r="K87" s="17">
        <f t="shared" si="8"/>
        <v>0</v>
      </c>
      <c r="L87" s="18">
        <f t="shared" si="9"/>
        <v>0</v>
      </c>
      <c r="M87" s="16">
        <f t="shared" si="10"/>
        <v>0</v>
      </c>
      <c r="N87" s="16">
        <f t="shared" si="11"/>
        <v>0</v>
      </c>
      <c r="O87" s="16">
        <f t="shared" si="12"/>
        <v>0</v>
      </c>
      <c r="P87" s="17">
        <f t="shared" si="13"/>
        <v>0</v>
      </c>
    </row>
    <row r="88" spans="1:16" x14ac:dyDescent="0.25">
      <c r="A88" s="256" t="s">
        <v>118</v>
      </c>
      <c r="B88" s="257"/>
      <c r="C88" s="273"/>
      <c r="D88" s="273"/>
      <c r="E88" s="273"/>
      <c r="F88" s="257"/>
      <c r="G88" s="257"/>
      <c r="H88" s="257"/>
      <c r="I88" s="257"/>
      <c r="J88" s="257"/>
      <c r="K88" s="258"/>
      <c r="L88" s="29">
        <f>SUM(L14:L87)</f>
        <v>0</v>
      </c>
      <c r="M88" s="30">
        <f>SUM(M14:M87)</f>
        <v>0</v>
      </c>
      <c r="N88" s="30">
        <f>SUM(N14:N87)</f>
        <v>0</v>
      </c>
      <c r="O88" s="30">
        <f>SUM(O14:O87)</f>
        <v>0</v>
      </c>
      <c r="P88" s="31">
        <f>SUM(P14:P87)</f>
        <v>0</v>
      </c>
    </row>
    <row r="89" spans="1:16" x14ac:dyDescent="0.25">
      <c r="A89" s="12"/>
      <c r="B89" s="12"/>
      <c r="C89" s="12"/>
      <c r="D89" s="12"/>
      <c r="E89" s="149"/>
      <c r="F89" s="12"/>
      <c r="G89" s="12"/>
      <c r="H89" s="12"/>
      <c r="I89" s="12"/>
      <c r="J89" s="12"/>
      <c r="K89" s="12"/>
      <c r="L89" s="12"/>
      <c r="M89" s="12"/>
      <c r="N89" s="12"/>
      <c r="O89" s="12"/>
      <c r="P89" s="12"/>
    </row>
    <row r="90" spans="1:16" x14ac:dyDescent="0.25">
      <c r="A90" s="12"/>
      <c r="B90" s="12"/>
      <c r="C90" s="12"/>
      <c r="D90" s="12"/>
      <c r="E90" s="149"/>
      <c r="F90" s="12"/>
      <c r="G90" s="12"/>
      <c r="H90" s="12"/>
      <c r="I90" s="12"/>
      <c r="J90" s="12"/>
      <c r="K90" s="12"/>
      <c r="L90" s="12"/>
      <c r="M90" s="12"/>
      <c r="N90" s="12"/>
      <c r="O90" s="12"/>
      <c r="P90" s="12"/>
    </row>
    <row r="91" spans="1:16" x14ac:dyDescent="0.25">
      <c r="A91" s="7" t="s">
        <v>19</v>
      </c>
      <c r="B91" s="12"/>
      <c r="C91" s="255">
        <f>'Kops a'!C41:H41</f>
        <v>0</v>
      </c>
      <c r="D91" s="255"/>
      <c r="E91" s="255"/>
      <c r="F91" s="255"/>
      <c r="G91" s="255"/>
      <c r="H91" s="255"/>
      <c r="I91" s="12"/>
      <c r="J91" s="12"/>
      <c r="K91" s="12"/>
      <c r="L91" s="12"/>
      <c r="M91" s="12"/>
      <c r="N91" s="12"/>
      <c r="O91" s="12"/>
      <c r="P91" s="12"/>
    </row>
    <row r="92" spans="1:16" x14ac:dyDescent="0.25">
      <c r="A92" s="12"/>
      <c r="B92" s="12"/>
      <c r="C92" s="204" t="s">
        <v>20</v>
      </c>
      <c r="D92" s="204"/>
      <c r="E92" s="204"/>
      <c r="F92" s="204"/>
      <c r="G92" s="204"/>
      <c r="H92" s="204"/>
      <c r="I92" s="12"/>
      <c r="J92" s="12"/>
      <c r="K92" s="12"/>
      <c r="L92" s="12"/>
      <c r="M92" s="12"/>
      <c r="N92" s="12"/>
      <c r="O92" s="12"/>
      <c r="P92" s="12"/>
    </row>
    <row r="93" spans="1:16" x14ac:dyDescent="0.25">
      <c r="A93" s="12"/>
      <c r="B93" s="12"/>
      <c r="C93" s="12"/>
      <c r="D93" s="12"/>
      <c r="E93" s="149"/>
      <c r="F93" s="12"/>
      <c r="G93" s="12"/>
      <c r="H93" s="12"/>
      <c r="I93" s="12"/>
      <c r="J93" s="12"/>
      <c r="K93" s="12"/>
      <c r="L93" s="12"/>
      <c r="M93" s="12"/>
      <c r="N93" s="12"/>
      <c r="O93" s="12"/>
      <c r="P93" s="12"/>
    </row>
    <row r="94" spans="1:16" x14ac:dyDescent="0.25">
      <c r="A94" s="53" t="str">
        <f>'Kops a'!A44</f>
        <v>Tāme sastādīta 20__. gada __. _________</v>
      </c>
      <c r="B94" s="54"/>
      <c r="C94" s="54"/>
      <c r="D94" s="54"/>
      <c r="E94" s="149"/>
      <c r="F94" s="12"/>
      <c r="G94" s="12"/>
      <c r="H94" s="12"/>
      <c r="I94" s="12"/>
      <c r="J94" s="12"/>
      <c r="K94" s="12"/>
      <c r="L94" s="12"/>
      <c r="M94" s="12"/>
      <c r="N94" s="12"/>
      <c r="O94" s="12"/>
      <c r="P94" s="12"/>
    </row>
    <row r="95" spans="1:16" x14ac:dyDescent="0.25">
      <c r="A95" s="12"/>
      <c r="B95" s="12"/>
      <c r="C95" s="12"/>
      <c r="D95" s="12"/>
      <c r="E95" s="149"/>
      <c r="F95" s="12"/>
      <c r="G95" s="12"/>
      <c r="H95" s="12"/>
      <c r="I95" s="12"/>
      <c r="J95" s="12"/>
      <c r="K95" s="12"/>
      <c r="L95" s="12"/>
      <c r="M95" s="12"/>
      <c r="N95" s="12"/>
      <c r="O95" s="12"/>
      <c r="P95" s="12"/>
    </row>
    <row r="96" spans="1:16" x14ac:dyDescent="0.25">
      <c r="A96" s="7" t="s">
        <v>49</v>
      </c>
      <c r="B96" s="12"/>
      <c r="C96" s="255">
        <f>'Kops a'!C46:H46</f>
        <v>0</v>
      </c>
      <c r="D96" s="255"/>
      <c r="E96" s="255"/>
      <c r="F96" s="255"/>
      <c r="G96" s="255"/>
      <c r="H96" s="255"/>
      <c r="I96" s="12"/>
      <c r="J96" s="12"/>
      <c r="K96" s="12"/>
      <c r="L96" s="12"/>
      <c r="M96" s="12"/>
      <c r="N96" s="12"/>
      <c r="O96" s="12"/>
      <c r="P96" s="12"/>
    </row>
    <row r="97" spans="1:16" x14ac:dyDescent="0.25">
      <c r="A97" s="12"/>
      <c r="B97" s="12"/>
      <c r="C97" s="204" t="s">
        <v>20</v>
      </c>
      <c r="D97" s="204"/>
      <c r="E97" s="204"/>
      <c r="F97" s="204"/>
      <c r="G97" s="204"/>
      <c r="H97" s="204"/>
      <c r="I97" s="12"/>
      <c r="J97" s="12"/>
      <c r="K97" s="12"/>
      <c r="L97" s="12"/>
      <c r="M97" s="12"/>
      <c r="N97" s="12"/>
      <c r="O97" s="12"/>
      <c r="P97" s="12"/>
    </row>
    <row r="98" spans="1:16" x14ac:dyDescent="0.25">
      <c r="A98" s="12"/>
      <c r="B98" s="12"/>
      <c r="C98" s="12"/>
      <c r="D98" s="12"/>
      <c r="E98" s="149"/>
      <c r="F98" s="12"/>
      <c r="G98" s="12"/>
      <c r="H98" s="12"/>
      <c r="I98" s="12"/>
      <c r="J98" s="12"/>
      <c r="K98" s="12"/>
      <c r="L98" s="12"/>
      <c r="M98" s="12"/>
      <c r="N98" s="12"/>
      <c r="O98" s="12"/>
      <c r="P98" s="12"/>
    </row>
    <row r="99" spans="1:16" x14ac:dyDescent="0.25">
      <c r="A99" s="53" t="s">
        <v>119</v>
      </c>
      <c r="B99" s="54"/>
      <c r="C99" s="55">
        <f>'Kops a'!C49</f>
        <v>0</v>
      </c>
      <c r="D99" s="54"/>
      <c r="E99" s="149"/>
      <c r="F99" s="12"/>
      <c r="G99" s="12"/>
      <c r="H99" s="12"/>
      <c r="I99" s="12"/>
      <c r="J99" s="12"/>
      <c r="K99" s="12"/>
      <c r="L99" s="12"/>
      <c r="M99" s="12"/>
      <c r="N99" s="12"/>
      <c r="O99" s="12"/>
      <c r="P99" s="12"/>
    </row>
    <row r="100" spans="1:16" x14ac:dyDescent="0.25">
      <c r="A100" s="12"/>
      <c r="B100" s="12"/>
      <c r="C100" s="12"/>
      <c r="D100" s="12"/>
      <c r="E100" s="149"/>
      <c r="F100" s="12"/>
      <c r="G100" s="12"/>
      <c r="H100" s="12"/>
      <c r="I100" s="12"/>
      <c r="J100" s="12"/>
      <c r="K100" s="12"/>
      <c r="L100" s="12"/>
      <c r="M100" s="12"/>
      <c r="N100" s="12"/>
      <c r="O100" s="12"/>
      <c r="P100" s="12"/>
    </row>
    <row r="101" spans="1:16" ht="13.5" x14ac:dyDescent="0.25">
      <c r="B101" s="35" t="s">
        <v>120</v>
      </c>
      <c r="E101" s="143"/>
    </row>
    <row r="102" spans="1:16" ht="12" x14ac:dyDescent="0.25">
      <c r="B102" s="56" t="s">
        <v>121</v>
      </c>
      <c r="E102" s="143"/>
    </row>
    <row r="103" spans="1:16" ht="12" x14ac:dyDescent="0.25">
      <c r="B103" s="56" t="s">
        <v>122</v>
      </c>
      <c r="E103" s="143"/>
    </row>
    <row r="104" spans="1:16" x14ac:dyDescent="0.25">
      <c r="E104" s="143"/>
    </row>
    <row r="105" spans="1:16" x14ac:dyDescent="0.25">
      <c r="E105" s="143"/>
    </row>
  </sheetData>
  <mergeCells count="22">
    <mergeCell ref="D7:L7"/>
    <mergeCell ref="C2:I2"/>
    <mergeCell ref="C3:I3"/>
    <mergeCell ref="C4:I4"/>
    <mergeCell ref="D5:L5"/>
    <mergeCell ref="D6:L6"/>
    <mergeCell ref="C97:H97"/>
    <mergeCell ref="D8:L8"/>
    <mergeCell ref="A9:F9"/>
    <mergeCell ref="J9:M9"/>
    <mergeCell ref="N9:O9"/>
    <mergeCell ref="A12:A13"/>
    <mergeCell ref="B12:B13"/>
    <mergeCell ref="C12:C13"/>
    <mergeCell ref="D12:D13"/>
    <mergeCell ref="E12:E13"/>
    <mergeCell ref="F12:K12"/>
    <mergeCell ref="L12:P12"/>
    <mergeCell ref="A88:K88"/>
    <mergeCell ref="C91:H91"/>
    <mergeCell ref="C92:H92"/>
    <mergeCell ref="C96:H96"/>
  </mergeCells>
  <conditionalFormatting sqref="F15:G87 I15:J87">
    <cfRule type="cellIs" dxfId="136" priority="18" operator="equal">
      <formula>0</formula>
    </cfRule>
  </conditionalFormatting>
  <conditionalFormatting sqref="N9:O9 K14:P87 H14:H87">
    <cfRule type="cellIs" dxfId="135" priority="17" operator="equal">
      <formula>0</formula>
    </cfRule>
  </conditionalFormatting>
  <conditionalFormatting sqref="A9:F9">
    <cfRule type="containsText" dxfId="134"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33" priority="15" operator="equal">
      <formula>0</formula>
    </cfRule>
  </conditionalFormatting>
  <conditionalFormatting sqref="O10">
    <cfRule type="cellIs" dxfId="132" priority="14" operator="equal">
      <formula>"20__. gada __. _________"</formula>
    </cfRule>
  </conditionalFormatting>
  <conditionalFormatting sqref="A88:K88">
    <cfRule type="containsText" dxfId="131" priority="13" operator="containsText" text="Tiešās izmaksas kopā, t. sk. darba devēja sociālais nodoklis __.__% ">
      <formula>NOT(ISERROR(SEARCH("Tiešās izmaksas kopā, t. sk. darba devēja sociālais nodoklis __.__% ",A88)))</formula>
    </cfRule>
  </conditionalFormatting>
  <conditionalFormatting sqref="L88:P88">
    <cfRule type="cellIs" dxfId="130" priority="12" operator="equal">
      <formula>0</formula>
    </cfRule>
  </conditionalFormatting>
  <conditionalFormatting sqref="C4:I4">
    <cfRule type="cellIs" dxfId="129" priority="11" operator="equal">
      <formula>0</formula>
    </cfRule>
  </conditionalFormatting>
  <conditionalFormatting sqref="D5:L8">
    <cfRule type="cellIs" dxfId="128" priority="10" operator="equal">
      <formula>0</formula>
    </cfRule>
  </conditionalFormatting>
  <conditionalFormatting sqref="F14:G14">
    <cfRule type="cellIs" dxfId="127" priority="9" operator="equal">
      <formula>0</formula>
    </cfRule>
  </conditionalFormatting>
  <conditionalFormatting sqref="I14:J14">
    <cfRule type="cellIs" dxfId="126" priority="8" operator="equal">
      <formula>0</formula>
    </cfRule>
  </conditionalFormatting>
  <conditionalFormatting sqref="P10">
    <cfRule type="cellIs" dxfId="125" priority="7" operator="equal">
      <formula>"20__. gada __. _________"</formula>
    </cfRule>
  </conditionalFormatting>
  <conditionalFormatting sqref="C96:H96">
    <cfRule type="cellIs" dxfId="124" priority="4" operator="equal">
      <formula>0</formula>
    </cfRule>
  </conditionalFormatting>
  <conditionalFormatting sqref="C91:H91">
    <cfRule type="cellIs" dxfId="123" priority="3" operator="equal">
      <formula>0</formula>
    </cfRule>
  </conditionalFormatting>
  <conditionalFormatting sqref="C96:H96 C99 C91:H91">
    <cfRule type="cellIs" dxfId="122" priority="2" operator="equal">
      <formula>0</formula>
    </cfRule>
  </conditionalFormatting>
  <conditionalFormatting sqref="D1">
    <cfRule type="cellIs" dxfId="121"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4AC43040-47DC-4679-A702-BEC9BF47640A}">
            <xm:f>NOT(ISERROR(SEARCH("Tāme sastādīta ____. gada ___. ______________",A94)))</xm:f>
            <xm:f>"Tāme sastādīta ____. gada ___. ______________"</xm:f>
            <x14:dxf>
              <font>
                <color auto="1"/>
              </font>
              <fill>
                <patternFill>
                  <bgColor rgb="FFC6EFCE"/>
                </patternFill>
              </fill>
            </x14:dxf>
          </x14:cfRule>
          <xm:sqref>A94</xm:sqref>
        </x14:conditionalFormatting>
        <x14:conditionalFormatting xmlns:xm="http://schemas.microsoft.com/office/excel/2006/main">
          <x14:cfRule type="containsText" priority="5" operator="containsText" id="{3A2AA083-89A8-41E5-AFE8-DEFE2C45B503}">
            <xm:f>NOT(ISERROR(SEARCH("Sertifikāta Nr. _________________________________",A99)))</xm:f>
            <xm:f>"Sertifikāta Nr. _________________________________"</xm:f>
            <x14:dxf>
              <font>
                <color auto="1"/>
              </font>
              <fill>
                <patternFill>
                  <bgColor rgb="FFC6EFCE"/>
                </patternFill>
              </fill>
            </x14:dxf>
          </x14:cfRule>
          <xm:sqref>A99</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61"/>
  <sheetViews>
    <sheetView view="pageBreakPreview" topLeftCell="A27" zoomScaleNormal="100" zoomScaleSheetLayoutView="100" workbookViewId="0">
      <selection activeCell="J45" sqref="I14:J45"/>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40" customWidth="1"/>
    <col min="6" max="11" width="5.7109375" style="7" customWidth="1"/>
    <col min="12" max="12" width="7.140625" style="7" customWidth="1"/>
    <col min="13" max="13" width="8.42578125" style="7" customWidth="1"/>
    <col min="14" max="14" width="8" style="7" customWidth="1"/>
    <col min="15" max="15" width="8.140625" style="7" customWidth="1"/>
    <col min="16" max="16" width="7.5703125" style="7" customWidth="1"/>
    <col min="17" max="16384" width="9.140625" style="7"/>
  </cols>
  <sheetData>
    <row r="1" spans="1:16" x14ac:dyDescent="0.25">
      <c r="C1" s="144" t="s">
        <v>50</v>
      </c>
      <c r="D1" s="19">
        <v>11</v>
      </c>
      <c r="E1" s="143"/>
      <c r="N1" s="10"/>
      <c r="O1" s="144"/>
      <c r="P1" s="10"/>
    </row>
    <row r="2" spans="1:16" x14ac:dyDescent="0.25">
      <c r="A2" s="11"/>
      <c r="B2" s="11"/>
      <c r="C2" s="259" t="s">
        <v>399</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P46</f>
        <v>0</v>
      </c>
      <c r="O9" s="271"/>
      <c r="P9" s="12"/>
    </row>
    <row r="10" spans="1:16" x14ac:dyDescent="0.25">
      <c r="A10" s="13"/>
      <c r="B10" s="14"/>
      <c r="C10" s="144"/>
      <c r="E10" s="143"/>
      <c r="L10" s="11"/>
      <c r="M10" s="11"/>
      <c r="O10" s="41"/>
      <c r="P10" s="42" t="str">
        <f>A52</f>
        <v>Tāme sastādīta 20__. gada __. _________</v>
      </c>
    </row>
    <row r="11" spans="1:16" x14ac:dyDescent="0.25">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05.75" customHeight="1" x14ac:dyDescent="0.25">
      <c r="A13" s="265"/>
      <c r="B13" s="267"/>
      <c r="C13" s="275"/>
      <c r="D13" s="276"/>
      <c r="E13" s="277"/>
      <c r="F13" s="150" t="s">
        <v>60</v>
      </c>
      <c r="G13" s="151" t="s">
        <v>61</v>
      </c>
      <c r="H13" s="151" t="s">
        <v>62</v>
      </c>
      <c r="I13" s="151" t="s">
        <v>63</v>
      </c>
      <c r="J13" s="151" t="s">
        <v>64</v>
      </c>
      <c r="K13" s="25" t="s">
        <v>65</v>
      </c>
      <c r="L13" s="150" t="s">
        <v>60</v>
      </c>
      <c r="M13" s="151" t="s">
        <v>62</v>
      </c>
      <c r="N13" s="151" t="s">
        <v>63</v>
      </c>
      <c r="O13" s="151" t="s">
        <v>64</v>
      </c>
      <c r="P13" s="25" t="s">
        <v>65</v>
      </c>
    </row>
    <row r="14" spans="1:16" x14ac:dyDescent="0.25">
      <c r="A14" s="47">
        <v>1</v>
      </c>
      <c r="B14" s="47" t="s">
        <v>66</v>
      </c>
      <c r="C14" s="47" t="s">
        <v>400</v>
      </c>
      <c r="D14" s="47" t="s">
        <v>73</v>
      </c>
      <c r="E14" s="108">
        <v>58.8</v>
      </c>
      <c r="F14" s="36"/>
      <c r="G14" s="26"/>
      <c r="H14" s="26">
        <f>ROUND(F14*G14,2)</f>
        <v>0</v>
      </c>
      <c r="I14" s="26"/>
      <c r="J14" s="26"/>
      <c r="K14" s="27">
        <f>SUM(H14:J14)</f>
        <v>0</v>
      </c>
      <c r="L14" s="28">
        <f>ROUND(E14*F14,2)</f>
        <v>0</v>
      </c>
      <c r="M14" s="26">
        <f>ROUND(H14*E14,2)</f>
        <v>0</v>
      </c>
      <c r="N14" s="26">
        <f>ROUND(I14*E14,2)</f>
        <v>0</v>
      </c>
      <c r="O14" s="26">
        <f>ROUND(J14*E14,2)</f>
        <v>0</v>
      </c>
      <c r="P14" s="27">
        <f>SUM(M14:O14)</f>
        <v>0</v>
      </c>
    </row>
    <row r="15" spans="1:16" ht="22.5" x14ac:dyDescent="0.25">
      <c r="A15" s="47">
        <v>2</v>
      </c>
      <c r="B15" s="47" t="s">
        <v>66</v>
      </c>
      <c r="C15" s="47" t="s">
        <v>401</v>
      </c>
      <c r="D15" s="47" t="s">
        <v>73</v>
      </c>
      <c r="E15" s="108">
        <v>129.6</v>
      </c>
      <c r="F15" s="36"/>
      <c r="G15" s="26"/>
      <c r="H15" s="16">
        <f t="shared" ref="H15:H45" si="0">ROUND(F15*G15,2)</f>
        <v>0</v>
      </c>
      <c r="I15" s="26"/>
      <c r="J15" s="26"/>
      <c r="K15" s="17">
        <f t="shared" ref="K15:K45" si="1">SUM(H15:J15)</f>
        <v>0</v>
      </c>
      <c r="L15" s="18">
        <f t="shared" ref="L15:L45" si="2">ROUND(E15*F15,2)</f>
        <v>0</v>
      </c>
      <c r="M15" s="16">
        <f t="shared" ref="M15:M45" si="3">ROUND(H15*E15,2)</f>
        <v>0</v>
      </c>
      <c r="N15" s="16">
        <f t="shared" ref="N15:N45" si="4">ROUND(I15*E15,2)</f>
        <v>0</v>
      </c>
      <c r="O15" s="16">
        <f t="shared" ref="O15:O45" si="5">ROUND(J15*E15,2)</f>
        <v>0</v>
      </c>
      <c r="P15" s="17">
        <f t="shared" ref="P15:P45" si="6">SUM(M15:O15)</f>
        <v>0</v>
      </c>
    </row>
    <row r="16" spans="1:16" x14ac:dyDescent="0.25">
      <c r="A16" s="47"/>
      <c r="B16" s="47"/>
      <c r="C16" s="47" t="s">
        <v>402</v>
      </c>
      <c r="D16" s="47" t="s">
        <v>148</v>
      </c>
      <c r="E16" s="108">
        <v>1.3</v>
      </c>
      <c r="F16" s="36"/>
      <c r="G16" s="26"/>
      <c r="H16" s="16">
        <f t="shared" si="0"/>
        <v>0</v>
      </c>
      <c r="I16" s="26"/>
      <c r="J16" s="26"/>
      <c r="K16" s="17">
        <f t="shared" si="1"/>
        <v>0</v>
      </c>
      <c r="L16" s="18">
        <f t="shared" si="2"/>
        <v>0</v>
      </c>
      <c r="M16" s="16">
        <f t="shared" si="3"/>
        <v>0</v>
      </c>
      <c r="N16" s="16">
        <f t="shared" si="4"/>
        <v>0</v>
      </c>
      <c r="O16" s="16">
        <f t="shared" si="5"/>
        <v>0</v>
      </c>
      <c r="P16" s="17">
        <f t="shared" si="6"/>
        <v>0</v>
      </c>
    </row>
    <row r="17" spans="1:16" ht="33.75" x14ac:dyDescent="0.25">
      <c r="A17" s="47">
        <v>3</v>
      </c>
      <c r="B17" s="47" t="s">
        <v>66</v>
      </c>
      <c r="C17" s="47" t="s">
        <v>403</v>
      </c>
      <c r="D17" s="47" t="s">
        <v>73</v>
      </c>
      <c r="E17" s="108">
        <v>129.6</v>
      </c>
      <c r="F17" s="36"/>
      <c r="G17" s="26"/>
      <c r="H17" s="16">
        <f t="shared" si="0"/>
        <v>0</v>
      </c>
      <c r="I17" s="26"/>
      <c r="J17" s="26"/>
      <c r="K17" s="17">
        <f t="shared" si="1"/>
        <v>0</v>
      </c>
      <c r="L17" s="18">
        <f t="shared" si="2"/>
        <v>0</v>
      </c>
      <c r="M17" s="16">
        <f t="shared" si="3"/>
        <v>0</v>
      </c>
      <c r="N17" s="16">
        <f t="shared" si="4"/>
        <v>0</v>
      </c>
      <c r="O17" s="16">
        <f t="shared" si="5"/>
        <v>0</v>
      </c>
      <c r="P17" s="17">
        <f t="shared" si="6"/>
        <v>0</v>
      </c>
    </row>
    <row r="18" spans="1:16" x14ac:dyDescent="0.25">
      <c r="A18" s="47"/>
      <c r="B18" s="47"/>
      <c r="C18" s="47" t="s">
        <v>404</v>
      </c>
      <c r="D18" s="47" t="s">
        <v>148</v>
      </c>
      <c r="E18" s="108">
        <v>6.48</v>
      </c>
      <c r="F18" s="36"/>
      <c r="G18" s="26"/>
      <c r="H18" s="16">
        <f t="shared" si="0"/>
        <v>0</v>
      </c>
      <c r="I18" s="26"/>
      <c r="J18" s="26"/>
      <c r="K18" s="17">
        <f t="shared" si="1"/>
        <v>0</v>
      </c>
      <c r="L18" s="18">
        <f t="shared" si="2"/>
        <v>0</v>
      </c>
      <c r="M18" s="16">
        <f t="shared" si="3"/>
        <v>0</v>
      </c>
      <c r="N18" s="16">
        <f t="shared" si="4"/>
        <v>0</v>
      </c>
      <c r="O18" s="16">
        <f t="shared" si="5"/>
        <v>0</v>
      </c>
      <c r="P18" s="17">
        <f t="shared" si="6"/>
        <v>0</v>
      </c>
    </row>
    <row r="19" spans="1:16" x14ac:dyDescent="0.25">
      <c r="A19" s="47">
        <v>4</v>
      </c>
      <c r="B19" s="47" t="s">
        <v>66</v>
      </c>
      <c r="C19" s="47" t="s">
        <v>405</v>
      </c>
      <c r="D19" s="47" t="s">
        <v>73</v>
      </c>
      <c r="E19" s="108">
        <v>129.6</v>
      </c>
      <c r="F19" s="36"/>
      <c r="G19" s="26"/>
      <c r="H19" s="16">
        <f t="shared" si="0"/>
        <v>0</v>
      </c>
      <c r="I19" s="26"/>
      <c r="J19" s="26"/>
      <c r="K19" s="17">
        <f t="shared" si="1"/>
        <v>0</v>
      </c>
      <c r="L19" s="18">
        <f t="shared" si="2"/>
        <v>0</v>
      </c>
      <c r="M19" s="16">
        <f t="shared" si="3"/>
        <v>0</v>
      </c>
      <c r="N19" s="16">
        <f t="shared" si="4"/>
        <v>0</v>
      </c>
      <c r="O19" s="16">
        <f t="shared" si="5"/>
        <v>0</v>
      </c>
      <c r="P19" s="17">
        <f t="shared" si="6"/>
        <v>0</v>
      </c>
    </row>
    <row r="20" spans="1:16" x14ac:dyDescent="0.25">
      <c r="A20" s="47">
        <v>5</v>
      </c>
      <c r="B20" s="47" t="s">
        <v>66</v>
      </c>
      <c r="C20" s="47" t="s">
        <v>406</v>
      </c>
      <c r="D20" s="47" t="s">
        <v>73</v>
      </c>
      <c r="E20" s="108">
        <v>38.9</v>
      </c>
      <c r="F20" s="36"/>
      <c r="G20" s="26"/>
      <c r="H20" s="16">
        <f t="shared" si="0"/>
        <v>0</v>
      </c>
      <c r="I20" s="26"/>
      <c r="J20" s="26"/>
      <c r="K20" s="17">
        <f t="shared" si="1"/>
        <v>0</v>
      </c>
      <c r="L20" s="18">
        <f t="shared" si="2"/>
        <v>0</v>
      </c>
      <c r="M20" s="16">
        <f t="shared" si="3"/>
        <v>0</v>
      </c>
      <c r="N20" s="16">
        <f t="shared" si="4"/>
        <v>0</v>
      </c>
      <c r="O20" s="16">
        <f t="shared" si="5"/>
        <v>0</v>
      </c>
      <c r="P20" s="17">
        <f t="shared" si="6"/>
        <v>0</v>
      </c>
    </row>
    <row r="21" spans="1:16" ht="22.5" x14ac:dyDescent="0.25">
      <c r="A21" s="47"/>
      <c r="B21" s="47"/>
      <c r="C21" s="47" t="s">
        <v>407</v>
      </c>
      <c r="D21" s="47" t="s">
        <v>83</v>
      </c>
      <c r="E21" s="108">
        <v>66.099999999999994</v>
      </c>
      <c r="F21" s="36"/>
      <c r="G21" s="26"/>
      <c r="H21" s="16">
        <f t="shared" si="0"/>
        <v>0</v>
      </c>
      <c r="I21" s="26"/>
      <c r="J21" s="26"/>
      <c r="K21" s="17">
        <f t="shared" si="1"/>
        <v>0</v>
      </c>
      <c r="L21" s="18">
        <f t="shared" si="2"/>
        <v>0</v>
      </c>
      <c r="M21" s="16">
        <f t="shared" si="3"/>
        <v>0</v>
      </c>
      <c r="N21" s="16">
        <f t="shared" si="4"/>
        <v>0</v>
      </c>
      <c r="O21" s="16">
        <f t="shared" si="5"/>
        <v>0</v>
      </c>
      <c r="P21" s="17">
        <f t="shared" si="6"/>
        <v>0</v>
      </c>
    </row>
    <row r="22" spans="1:16" ht="22.5" x14ac:dyDescent="0.25">
      <c r="A22" s="47">
        <v>6</v>
      </c>
      <c r="B22" s="47" t="s">
        <v>66</v>
      </c>
      <c r="C22" s="47" t="s">
        <v>408</v>
      </c>
      <c r="D22" s="47" t="s">
        <v>73</v>
      </c>
      <c r="E22" s="108">
        <v>129.6</v>
      </c>
      <c r="F22" s="36"/>
      <c r="G22" s="26"/>
      <c r="H22" s="16">
        <f t="shared" si="0"/>
        <v>0</v>
      </c>
      <c r="I22" s="26"/>
      <c r="J22" s="26"/>
      <c r="K22" s="17">
        <f t="shared" si="1"/>
        <v>0</v>
      </c>
      <c r="L22" s="18">
        <f t="shared" si="2"/>
        <v>0</v>
      </c>
      <c r="M22" s="16">
        <f t="shared" si="3"/>
        <v>0</v>
      </c>
      <c r="N22" s="16">
        <f t="shared" si="4"/>
        <v>0</v>
      </c>
      <c r="O22" s="16">
        <f t="shared" si="5"/>
        <v>0</v>
      </c>
      <c r="P22" s="17">
        <f t="shared" si="6"/>
        <v>0</v>
      </c>
    </row>
    <row r="23" spans="1:16" ht="22.5" x14ac:dyDescent="0.25">
      <c r="A23" s="47"/>
      <c r="B23" s="47"/>
      <c r="C23" s="47" t="s">
        <v>409</v>
      </c>
      <c r="D23" s="47" t="s">
        <v>83</v>
      </c>
      <c r="E23" s="108">
        <v>3888</v>
      </c>
      <c r="F23" s="36"/>
      <c r="G23" s="26"/>
      <c r="H23" s="16">
        <f t="shared" si="0"/>
        <v>0</v>
      </c>
      <c r="I23" s="26"/>
      <c r="J23" s="26"/>
      <c r="K23" s="17">
        <f t="shared" si="1"/>
        <v>0</v>
      </c>
      <c r="L23" s="18">
        <f t="shared" si="2"/>
        <v>0</v>
      </c>
      <c r="M23" s="16">
        <f t="shared" si="3"/>
        <v>0</v>
      </c>
      <c r="N23" s="16">
        <f t="shared" si="4"/>
        <v>0</v>
      </c>
      <c r="O23" s="16">
        <f t="shared" si="5"/>
        <v>0</v>
      </c>
      <c r="P23" s="17">
        <f t="shared" si="6"/>
        <v>0</v>
      </c>
    </row>
    <row r="24" spans="1:16" x14ac:dyDescent="0.25">
      <c r="A24" s="47">
        <v>7</v>
      </c>
      <c r="B24" s="47" t="s">
        <v>66</v>
      </c>
      <c r="C24" s="47" t="s">
        <v>410</v>
      </c>
      <c r="D24" s="47" t="s">
        <v>73</v>
      </c>
      <c r="E24" s="108">
        <v>129.6</v>
      </c>
      <c r="F24" s="36"/>
      <c r="G24" s="26"/>
      <c r="H24" s="16">
        <f t="shared" si="0"/>
        <v>0</v>
      </c>
      <c r="I24" s="26"/>
      <c r="J24" s="26"/>
      <c r="K24" s="17">
        <f t="shared" si="1"/>
        <v>0</v>
      </c>
      <c r="L24" s="18">
        <f t="shared" si="2"/>
        <v>0</v>
      </c>
      <c r="M24" s="16">
        <f t="shared" si="3"/>
        <v>0</v>
      </c>
      <c r="N24" s="16">
        <f t="shared" si="4"/>
        <v>0</v>
      </c>
      <c r="O24" s="16">
        <f t="shared" si="5"/>
        <v>0</v>
      </c>
      <c r="P24" s="17">
        <f t="shared" si="6"/>
        <v>0</v>
      </c>
    </row>
    <row r="25" spans="1:16" ht="22.5" x14ac:dyDescent="0.25">
      <c r="A25" s="47"/>
      <c r="B25" s="47"/>
      <c r="C25" s="47" t="s">
        <v>411</v>
      </c>
      <c r="D25" s="47" t="s">
        <v>83</v>
      </c>
      <c r="E25" s="108">
        <v>291.60000000000002</v>
      </c>
      <c r="F25" s="36"/>
      <c r="G25" s="26"/>
      <c r="H25" s="16">
        <f t="shared" si="0"/>
        <v>0</v>
      </c>
      <c r="I25" s="26"/>
      <c r="J25" s="26"/>
      <c r="K25" s="17">
        <f t="shared" si="1"/>
        <v>0</v>
      </c>
      <c r="L25" s="18">
        <f t="shared" si="2"/>
        <v>0</v>
      </c>
      <c r="M25" s="16">
        <f t="shared" si="3"/>
        <v>0</v>
      </c>
      <c r="N25" s="16">
        <f t="shared" si="4"/>
        <v>0</v>
      </c>
      <c r="O25" s="16">
        <f t="shared" si="5"/>
        <v>0</v>
      </c>
      <c r="P25" s="17">
        <f t="shared" si="6"/>
        <v>0</v>
      </c>
    </row>
    <row r="26" spans="1:16" ht="22.5" x14ac:dyDescent="0.25">
      <c r="A26" s="47">
        <v>8</v>
      </c>
      <c r="B26" s="47" t="s">
        <v>66</v>
      </c>
      <c r="C26" s="47" t="s">
        <v>412</v>
      </c>
      <c r="D26" s="47" t="s">
        <v>73</v>
      </c>
      <c r="E26" s="108">
        <v>129.6</v>
      </c>
      <c r="F26" s="36"/>
      <c r="G26" s="26"/>
      <c r="H26" s="16">
        <f t="shared" si="0"/>
        <v>0</v>
      </c>
      <c r="I26" s="26"/>
      <c r="J26" s="26"/>
      <c r="K26" s="17">
        <f t="shared" si="1"/>
        <v>0</v>
      </c>
      <c r="L26" s="18">
        <f t="shared" si="2"/>
        <v>0</v>
      </c>
      <c r="M26" s="16">
        <f t="shared" si="3"/>
        <v>0</v>
      </c>
      <c r="N26" s="16">
        <f t="shared" si="4"/>
        <v>0</v>
      </c>
      <c r="O26" s="16">
        <f t="shared" si="5"/>
        <v>0</v>
      </c>
      <c r="P26" s="17">
        <f t="shared" si="6"/>
        <v>0</v>
      </c>
    </row>
    <row r="27" spans="1:16" x14ac:dyDescent="0.25">
      <c r="A27" s="47">
        <v>9</v>
      </c>
      <c r="B27" s="47" t="s">
        <v>66</v>
      </c>
      <c r="C27" s="47" t="s">
        <v>413</v>
      </c>
      <c r="D27" s="47" t="s">
        <v>73</v>
      </c>
      <c r="E27" s="108">
        <v>129.6</v>
      </c>
      <c r="F27" s="36"/>
      <c r="G27" s="26"/>
      <c r="H27" s="16">
        <f t="shared" si="0"/>
        <v>0</v>
      </c>
      <c r="I27" s="26"/>
      <c r="J27" s="26"/>
      <c r="K27" s="17">
        <f t="shared" si="1"/>
        <v>0</v>
      </c>
      <c r="L27" s="18">
        <f t="shared" si="2"/>
        <v>0</v>
      </c>
      <c r="M27" s="16">
        <f t="shared" si="3"/>
        <v>0</v>
      </c>
      <c r="N27" s="16">
        <f t="shared" si="4"/>
        <v>0</v>
      </c>
      <c r="O27" s="16">
        <f t="shared" si="5"/>
        <v>0</v>
      </c>
      <c r="P27" s="17">
        <f t="shared" si="6"/>
        <v>0</v>
      </c>
    </row>
    <row r="28" spans="1:16" x14ac:dyDescent="0.25">
      <c r="A28" s="47"/>
      <c r="B28" s="47"/>
      <c r="C28" s="47" t="s">
        <v>414</v>
      </c>
      <c r="D28" s="47" t="s">
        <v>83</v>
      </c>
      <c r="E28" s="108">
        <v>453.6</v>
      </c>
      <c r="F28" s="36"/>
      <c r="G28" s="26"/>
      <c r="H28" s="16">
        <f t="shared" si="0"/>
        <v>0</v>
      </c>
      <c r="I28" s="26"/>
      <c r="J28" s="26"/>
      <c r="K28" s="17">
        <f t="shared" si="1"/>
        <v>0</v>
      </c>
      <c r="L28" s="18">
        <f t="shared" si="2"/>
        <v>0</v>
      </c>
      <c r="M28" s="16">
        <f t="shared" si="3"/>
        <v>0</v>
      </c>
      <c r="N28" s="16">
        <f t="shared" si="4"/>
        <v>0</v>
      </c>
      <c r="O28" s="16">
        <f t="shared" si="5"/>
        <v>0</v>
      </c>
      <c r="P28" s="17">
        <f t="shared" si="6"/>
        <v>0</v>
      </c>
    </row>
    <row r="29" spans="1:16" x14ac:dyDescent="0.25">
      <c r="A29" s="47">
        <v>10</v>
      </c>
      <c r="B29" s="47" t="s">
        <v>66</v>
      </c>
      <c r="C29" s="47" t="s">
        <v>415</v>
      </c>
      <c r="D29" s="47" t="s">
        <v>68</v>
      </c>
      <c r="E29" s="108">
        <v>126</v>
      </c>
      <c r="F29" s="36"/>
      <c r="G29" s="26"/>
      <c r="H29" s="16">
        <f t="shared" si="0"/>
        <v>0</v>
      </c>
      <c r="I29" s="26"/>
      <c r="J29" s="26"/>
      <c r="K29" s="17">
        <f t="shared" si="1"/>
        <v>0</v>
      </c>
      <c r="L29" s="18">
        <f t="shared" si="2"/>
        <v>0</v>
      </c>
      <c r="M29" s="16">
        <f t="shared" si="3"/>
        <v>0</v>
      </c>
      <c r="N29" s="16">
        <f t="shared" si="4"/>
        <v>0</v>
      </c>
      <c r="O29" s="16">
        <f t="shared" si="5"/>
        <v>0</v>
      </c>
      <c r="P29" s="17">
        <f t="shared" si="6"/>
        <v>0</v>
      </c>
    </row>
    <row r="30" spans="1:16" ht="22.5" x14ac:dyDescent="0.25">
      <c r="A30" s="47">
        <v>11</v>
      </c>
      <c r="B30" s="47" t="s">
        <v>66</v>
      </c>
      <c r="C30" s="47" t="s">
        <v>416</v>
      </c>
      <c r="D30" s="47" t="s">
        <v>73</v>
      </c>
      <c r="E30" s="108">
        <v>50</v>
      </c>
      <c r="F30" s="36"/>
      <c r="G30" s="26"/>
      <c r="H30" s="16">
        <f t="shared" si="0"/>
        <v>0</v>
      </c>
      <c r="I30" s="26"/>
      <c r="J30" s="26"/>
      <c r="K30" s="17">
        <f t="shared" si="1"/>
        <v>0</v>
      </c>
      <c r="L30" s="18">
        <f t="shared" si="2"/>
        <v>0</v>
      </c>
      <c r="M30" s="16">
        <f t="shared" si="3"/>
        <v>0</v>
      </c>
      <c r="N30" s="16">
        <f t="shared" si="4"/>
        <v>0</v>
      </c>
      <c r="O30" s="16">
        <f t="shared" si="5"/>
        <v>0</v>
      </c>
      <c r="P30" s="17">
        <f t="shared" si="6"/>
        <v>0</v>
      </c>
    </row>
    <row r="31" spans="1:16" x14ac:dyDescent="0.25">
      <c r="A31" s="47"/>
      <c r="B31" s="47"/>
      <c r="C31" s="47" t="s">
        <v>417</v>
      </c>
      <c r="D31" s="47" t="s">
        <v>83</v>
      </c>
      <c r="E31" s="108">
        <v>20</v>
      </c>
      <c r="F31" s="36"/>
      <c r="G31" s="26"/>
      <c r="H31" s="16">
        <f t="shared" si="0"/>
        <v>0</v>
      </c>
      <c r="I31" s="26"/>
      <c r="J31" s="26"/>
      <c r="K31" s="17">
        <f t="shared" si="1"/>
        <v>0</v>
      </c>
      <c r="L31" s="18">
        <f t="shared" si="2"/>
        <v>0</v>
      </c>
      <c r="M31" s="16">
        <f t="shared" si="3"/>
        <v>0</v>
      </c>
      <c r="N31" s="16">
        <f t="shared" si="4"/>
        <v>0</v>
      </c>
      <c r="O31" s="16">
        <f t="shared" si="5"/>
        <v>0</v>
      </c>
      <c r="P31" s="17">
        <f t="shared" si="6"/>
        <v>0</v>
      </c>
    </row>
    <row r="32" spans="1:16" x14ac:dyDescent="0.25">
      <c r="A32" s="47"/>
      <c r="B32" s="47"/>
      <c r="C32" s="65" t="s">
        <v>418</v>
      </c>
      <c r="D32" s="47"/>
      <c r="E32" s="108"/>
      <c r="F32" s="36"/>
      <c r="G32" s="26"/>
      <c r="H32" s="16">
        <f t="shared" si="0"/>
        <v>0</v>
      </c>
      <c r="I32" s="26"/>
      <c r="J32" s="26"/>
      <c r="K32" s="17">
        <f t="shared" si="1"/>
        <v>0</v>
      </c>
      <c r="L32" s="18">
        <f t="shared" si="2"/>
        <v>0</v>
      </c>
      <c r="M32" s="16">
        <f t="shared" si="3"/>
        <v>0</v>
      </c>
      <c r="N32" s="16">
        <f t="shared" si="4"/>
        <v>0</v>
      </c>
      <c r="O32" s="16">
        <f t="shared" si="5"/>
        <v>0</v>
      </c>
      <c r="P32" s="17">
        <f t="shared" si="6"/>
        <v>0</v>
      </c>
    </row>
    <row r="33" spans="1:16" ht="22.5" x14ac:dyDescent="0.25">
      <c r="A33" s="47">
        <v>12</v>
      </c>
      <c r="B33" s="47" t="s">
        <v>66</v>
      </c>
      <c r="C33" s="47" t="s">
        <v>419</v>
      </c>
      <c r="D33" s="47" t="s">
        <v>70</v>
      </c>
      <c r="E33" s="108">
        <v>30</v>
      </c>
      <c r="F33" s="36"/>
      <c r="G33" s="26"/>
      <c r="H33" s="16">
        <f t="shared" si="0"/>
        <v>0</v>
      </c>
      <c r="I33" s="26"/>
      <c r="J33" s="26"/>
      <c r="K33" s="17">
        <f t="shared" si="1"/>
        <v>0</v>
      </c>
      <c r="L33" s="18">
        <f t="shared" si="2"/>
        <v>0</v>
      </c>
      <c r="M33" s="16">
        <f t="shared" si="3"/>
        <v>0</v>
      </c>
      <c r="N33" s="16">
        <f t="shared" si="4"/>
        <v>0</v>
      </c>
      <c r="O33" s="16">
        <f t="shared" si="5"/>
        <v>0</v>
      </c>
      <c r="P33" s="17">
        <f t="shared" si="6"/>
        <v>0</v>
      </c>
    </row>
    <row r="34" spans="1:16" ht="22.5" x14ac:dyDescent="0.25">
      <c r="A34" s="47">
        <v>13</v>
      </c>
      <c r="B34" s="47" t="s">
        <v>66</v>
      </c>
      <c r="C34" s="47" t="s">
        <v>420</v>
      </c>
      <c r="D34" s="47" t="s">
        <v>83</v>
      </c>
      <c r="E34" s="108">
        <v>140.1</v>
      </c>
      <c r="F34" s="36"/>
      <c r="G34" s="26"/>
      <c r="H34" s="16">
        <f t="shared" si="0"/>
        <v>0</v>
      </c>
      <c r="I34" s="26"/>
      <c r="J34" s="26"/>
      <c r="K34" s="17">
        <f t="shared" si="1"/>
        <v>0</v>
      </c>
      <c r="L34" s="18">
        <f t="shared" si="2"/>
        <v>0</v>
      </c>
      <c r="M34" s="16">
        <f t="shared" si="3"/>
        <v>0</v>
      </c>
      <c r="N34" s="16">
        <f t="shared" si="4"/>
        <v>0</v>
      </c>
      <c r="O34" s="16">
        <f t="shared" si="5"/>
        <v>0</v>
      </c>
      <c r="P34" s="17">
        <f t="shared" si="6"/>
        <v>0</v>
      </c>
    </row>
    <row r="35" spans="1:16" ht="22.5" x14ac:dyDescent="0.25">
      <c r="A35" s="47">
        <v>14</v>
      </c>
      <c r="B35" s="47" t="s">
        <v>66</v>
      </c>
      <c r="C35" s="47" t="s">
        <v>421</v>
      </c>
      <c r="D35" s="47" t="s">
        <v>83</v>
      </c>
      <c r="E35" s="108">
        <v>16.8</v>
      </c>
      <c r="F35" s="36"/>
      <c r="G35" s="26"/>
      <c r="H35" s="16">
        <f t="shared" si="0"/>
        <v>0</v>
      </c>
      <c r="I35" s="26"/>
      <c r="J35" s="26"/>
      <c r="K35" s="17">
        <f t="shared" si="1"/>
        <v>0</v>
      </c>
      <c r="L35" s="18">
        <f t="shared" si="2"/>
        <v>0</v>
      </c>
      <c r="M35" s="16">
        <f t="shared" si="3"/>
        <v>0</v>
      </c>
      <c r="N35" s="16">
        <f t="shared" si="4"/>
        <v>0</v>
      </c>
      <c r="O35" s="16">
        <f t="shared" si="5"/>
        <v>0</v>
      </c>
      <c r="P35" s="17">
        <f t="shared" si="6"/>
        <v>0</v>
      </c>
    </row>
    <row r="36" spans="1:16" x14ac:dyDescent="0.25">
      <c r="A36" s="47">
        <v>15</v>
      </c>
      <c r="B36" s="47" t="s">
        <v>66</v>
      </c>
      <c r="C36" s="47" t="s">
        <v>422</v>
      </c>
      <c r="D36" s="47" t="s">
        <v>70</v>
      </c>
      <c r="E36" s="108">
        <v>60</v>
      </c>
      <c r="F36" s="36"/>
      <c r="G36" s="26"/>
      <c r="H36" s="16">
        <f t="shared" si="0"/>
        <v>0</v>
      </c>
      <c r="I36" s="26"/>
      <c r="J36" s="26"/>
      <c r="K36" s="17">
        <f t="shared" si="1"/>
        <v>0</v>
      </c>
      <c r="L36" s="18">
        <f t="shared" si="2"/>
        <v>0</v>
      </c>
      <c r="M36" s="16">
        <f t="shared" si="3"/>
        <v>0</v>
      </c>
      <c r="N36" s="16">
        <f t="shared" si="4"/>
        <v>0</v>
      </c>
      <c r="O36" s="16">
        <f t="shared" si="5"/>
        <v>0</v>
      </c>
      <c r="P36" s="17">
        <f t="shared" si="6"/>
        <v>0</v>
      </c>
    </row>
    <row r="37" spans="1:16" ht="22.5" x14ac:dyDescent="0.25">
      <c r="A37" s="47">
        <v>16</v>
      </c>
      <c r="B37" s="47" t="s">
        <v>66</v>
      </c>
      <c r="C37" s="47" t="s">
        <v>423</v>
      </c>
      <c r="D37" s="47" t="s">
        <v>83</v>
      </c>
      <c r="E37" s="108">
        <v>2034</v>
      </c>
      <c r="F37" s="36"/>
      <c r="G37" s="26"/>
      <c r="H37" s="16">
        <f t="shared" si="0"/>
        <v>0</v>
      </c>
      <c r="I37" s="26"/>
      <c r="J37" s="26"/>
      <c r="K37" s="17">
        <f t="shared" si="1"/>
        <v>0</v>
      </c>
      <c r="L37" s="18">
        <f t="shared" si="2"/>
        <v>0</v>
      </c>
      <c r="M37" s="16">
        <f t="shared" si="3"/>
        <v>0</v>
      </c>
      <c r="N37" s="16">
        <f t="shared" si="4"/>
        <v>0</v>
      </c>
      <c r="O37" s="16">
        <f t="shared" si="5"/>
        <v>0</v>
      </c>
      <c r="P37" s="17">
        <f t="shared" si="6"/>
        <v>0</v>
      </c>
    </row>
    <row r="38" spans="1:16" ht="22.5" x14ac:dyDescent="0.25">
      <c r="A38" s="47">
        <v>17</v>
      </c>
      <c r="B38" s="47" t="s">
        <v>66</v>
      </c>
      <c r="C38" s="47" t="s">
        <v>424</v>
      </c>
      <c r="D38" s="47" t="s">
        <v>83</v>
      </c>
      <c r="E38" s="108">
        <v>103</v>
      </c>
      <c r="F38" s="36"/>
      <c r="G38" s="26"/>
      <c r="H38" s="16">
        <f t="shared" si="0"/>
        <v>0</v>
      </c>
      <c r="I38" s="26"/>
      <c r="J38" s="26"/>
      <c r="K38" s="17">
        <f t="shared" si="1"/>
        <v>0</v>
      </c>
      <c r="L38" s="18">
        <f t="shared" si="2"/>
        <v>0</v>
      </c>
      <c r="M38" s="16">
        <f t="shared" si="3"/>
        <v>0</v>
      </c>
      <c r="N38" s="16">
        <f t="shared" si="4"/>
        <v>0</v>
      </c>
      <c r="O38" s="16">
        <f t="shared" si="5"/>
        <v>0</v>
      </c>
      <c r="P38" s="17">
        <f t="shared" si="6"/>
        <v>0</v>
      </c>
    </row>
    <row r="39" spans="1:16" x14ac:dyDescent="0.25">
      <c r="A39" s="47">
        <v>18</v>
      </c>
      <c r="B39" s="47" t="s">
        <v>66</v>
      </c>
      <c r="C39" s="47" t="s">
        <v>425</v>
      </c>
      <c r="D39" s="47" t="s">
        <v>70</v>
      </c>
      <c r="E39" s="108">
        <v>120</v>
      </c>
      <c r="F39" s="36"/>
      <c r="G39" s="26"/>
      <c r="H39" s="16">
        <f t="shared" si="0"/>
        <v>0</v>
      </c>
      <c r="I39" s="26"/>
      <c r="J39" s="26"/>
      <c r="K39" s="17">
        <f t="shared" si="1"/>
        <v>0</v>
      </c>
      <c r="L39" s="18">
        <f t="shared" si="2"/>
        <v>0</v>
      </c>
      <c r="M39" s="16">
        <f t="shared" si="3"/>
        <v>0</v>
      </c>
      <c r="N39" s="16">
        <f t="shared" si="4"/>
        <v>0</v>
      </c>
      <c r="O39" s="16">
        <f t="shared" si="5"/>
        <v>0</v>
      </c>
      <c r="P39" s="17">
        <f t="shared" si="6"/>
        <v>0</v>
      </c>
    </row>
    <row r="40" spans="1:16" x14ac:dyDescent="0.25">
      <c r="A40" s="47">
        <v>19</v>
      </c>
      <c r="B40" s="47" t="s">
        <v>66</v>
      </c>
      <c r="C40" s="47" t="s">
        <v>213</v>
      </c>
      <c r="D40" s="47" t="s">
        <v>73</v>
      </c>
      <c r="E40" s="108">
        <v>74</v>
      </c>
      <c r="F40" s="36"/>
      <c r="G40" s="26"/>
      <c r="H40" s="16">
        <f t="shared" si="0"/>
        <v>0</v>
      </c>
      <c r="I40" s="26"/>
      <c r="J40" s="26"/>
      <c r="K40" s="17">
        <f t="shared" si="1"/>
        <v>0</v>
      </c>
      <c r="L40" s="18">
        <f t="shared" si="2"/>
        <v>0</v>
      </c>
      <c r="M40" s="16">
        <f t="shared" si="3"/>
        <v>0</v>
      </c>
      <c r="N40" s="16">
        <f t="shared" si="4"/>
        <v>0</v>
      </c>
      <c r="O40" s="16">
        <f t="shared" si="5"/>
        <v>0</v>
      </c>
      <c r="P40" s="17">
        <f t="shared" si="6"/>
        <v>0</v>
      </c>
    </row>
    <row r="41" spans="1:16" x14ac:dyDescent="0.25">
      <c r="A41" s="47"/>
      <c r="B41" s="47"/>
      <c r="C41" s="47" t="s">
        <v>186</v>
      </c>
      <c r="D41" s="47" t="s">
        <v>83</v>
      </c>
      <c r="E41" s="108">
        <v>29.6</v>
      </c>
      <c r="F41" s="36"/>
      <c r="G41" s="26"/>
      <c r="H41" s="16">
        <f t="shared" si="0"/>
        <v>0</v>
      </c>
      <c r="I41" s="26"/>
      <c r="J41" s="26"/>
      <c r="K41" s="17">
        <f t="shared" si="1"/>
        <v>0</v>
      </c>
      <c r="L41" s="18">
        <f t="shared" si="2"/>
        <v>0</v>
      </c>
      <c r="M41" s="16">
        <f t="shared" si="3"/>
        <v>0</v>
      </c>
      <c r="N41" s="16">
        <f t="shared" si="4"/>
        <v>0</v>
      </c>
      <c r="O41" s="16">
        <f t="shared" si="5"/>
        <v>0</v>
      </c>
      <c r="P41" s="17">
        <f t="shared" si="6"/>
        <v>0</v>
      </c>
    </row>
    <row r="42" spans="1:16" x14ac:dyDescent="0.25">
      <c r="A42" s="47">
        <v>20</v>
      </c>
      <c r="B42" s="47" t="s">
        <v>66</v>
      </c>
      <c r="C42" s="47" t="s">
        <v>426</v>
      </c>
      <c r="D42" s="47" t="s">
        <v>70</v>
      </c>
      <c r="E42" s="108">
        <v>27</v>
      </c>
      <c r="F42" s="36"/>
      <c r="G42" s="26"/>
      <c r="H42" s="16">
        <f t="shared" si="0"/>
        <v>0</v>
      </c>
      <c r="I42" s="26"/>
      <c r="J42" s="26"/>
      <c r="K42" s="17">
        <f t="shared" si="1"/>
        <v>0</v>
      </c>
      <c r="L42" s="18">
        <f t="shared" si="2"/>
        <v>0</v>
      </c>
      <c r="M42" s="16">
        <f t="shared" si="3"/>
        <v>0</v>
      </c>
      <c r="N42" s="16">
        <f t="shared" si="4"/>
        <v>0</v>
      </c>
      <c r="O42" s="16">
        <f t="shared" si="5"/>
        <v>0</v>
      </c>
      <c r="P42" s="17">
        <f t="shared" si="6"/>
        <v>0</v>
      </c>
    </row>
    <row r="43" spans="1:16" ht="22.5" x14ac:dyDescent="0.25">
      <c r="A43" s="47">
        <v>21</v>
      </c>
      <c r="B43" s="47" t="s">
        <v>66</v>
      </c>
      <c r="C43" s="47" t="s">
        <v>427</v>
      </c>
      <c r="D43" s="47" t="s">
        <v>70</v>
      </c>
      <c r="E43" s="108">
        <v>44</v>
      </c>
      <c r="F43" s="36"/>
      <c r="G43" s="26"/>
      <c r="H43" s="16">
        <f t="shared" si="0"/>
        <v>0</v>
      </c>
      <c r="I43" s="26"/>
      <c r="J43" s="26"/>
      <c r="K43" s="17">
        <f t="shared" si="1"/>
        <v>0</v>
      </c>
      <c r="L43" s="18">
        <f t="shared" si="2"/>
        <v>0</v>
      </c>
      <c r="M43" s="16">
        <f t="shared" si="3"/>
        <v>0</v>
      </c>
      <c r="N43" s="16">
        <f t="shared" si="4"/>
        <v>0</v>
      </c>
      <c r="O43" s="16">
        <f t="shared" si="5"/>
        <v>0</v>
      </c>
      <c r="P43" s="17">
        <f t="shared" si="6"/>
        <v>0</v>
      </c>
    </row>
    <row r="44" spans="1:16" x14ac:dyDescent="0.25">
      <c r="A44" s="47">
        <v>22</v>
      </c>
      <c r="B44" s="47" t="s">
        <v>66</v>
      </c>
      <c r="C44" s="47" t="s">
        <v>115</v>
      </c>
      <c r="D44" s="47" t="s">
        <v>148</v>
      </c>
      <c r="E44" s="108">
        <v>7</v>
      </c>
      <c r="F44" s="36"/>
      <c r="G44" s="26"/>
      <c r="H44" s="16">
        <f t="shared" si="0"/>
        <v>0</v>
      </c>
      <c r="I44" s="26"/>
      <c r="J44" s="26"/>
      <c r="K44" s="17">
        <f t="shared" si="1"/>
        <v>0</v>
      </c>
      <c r="L44" s="18">
        <f t="shared" si="2"/>
        <v>0</v>
      </c>
      <c r="M44" s="16">
        <f t="shared" si="3"/>
        <v>0</v>
      </c>
      <c r="N44" s="16">
        <f t="shared" si="4"/>
        <v>0</v>
      </c>
      <c r="O44" s="16">
        <f t="shared" si="5"/>
        <v>0</v>
      </c>
      <c r="P44" s="17">
        <f t="shared" si="6"/>
        <v>0</v>
      </c>
    </row>
    <row r="45" spans="1:16" x14ac:dyDescent="0.25">
      <c r="A45" s="47"/>
      <c r="B45" s="47"/>
      <c r="C45" s="47" t="s">
        <v>117</v>
      </c>
      <c r="D45" s="47" t="s">
        <v>70</v>
      </c>
      <c r="E45" s="108">
        <v>1</v>
      </c>
      <c r="F45" s="36"/>
      <c r="G45" s="26"/>
      <c r="H45" s="16">
        <f t="shared" si="0"/>
        <v>0</v>
      </c>
      <c r="I45" s="26"/>
      <c r="J45" s="26"/>
      <c r="K45" s="17">
        <f t="shared" si="1"/>
        <v>0</v>
      </c>
      <c r="L45" s="18">
        <f t="shared" si="2"/>
        <v>0</v>
      </c>
      <c r="M45" s="16">
        <f t="shared" si="3"/>
        <v>0</v>
      </c>
      <c r="N45" s="16">
        <f t="shared" si="4"/>
        <v>0</v>
      </c>
      <c r="O45" s="16">
        <f t="shared" si="5"/>
        <v>0</v>
      </c>
      <c r="P45" s="17">
        <f t="shared" si="6"/>
        <v>0</v>
      </c>
    </row>
    <row r="46" spans="1:16" x14ac:dyDescent="0.25">
      <c r="A46" s="256" t="s">
        <v>118</v>
      </c>
      <c r="B46" s="257"/>
      <c r="C46" s="273"/>
      <c r="D46" s="273"/>
      <c r="E46" s="273"/>
      <c r="F46" s="257"/>
      <c r="G46" s="257"/>
      <c r="H46" s="257"/>
      <c r="I46" s="257"/>
      <c r="J46" s="257"/>
      <c r="K46" s="258"/>
      <c r="L46" s="29">
        <f>SUM(L14:L45)</f>
        <v>0</v>
      </c>
      <c r="M46" s="30">
        <f>SUM(M14:M45)</f>
        <v>0</v>
      </c>
      <c r="N46" s="30">
        <f>SUM(N14:N45)</f>
        <v>0</v>
      </c>
      <c r="O46" s="30">
        <f>SUM(O14:O45)</f>
        <v>0</v>
      </c>
      <c r="P46" s="31">
        <f>SUM(P14:P45)</f>
        <v>0</v>
      </c>
    </row>
    <row r="47" spans="1:16" x14ac:dyDescent="0.25">
      <c r="A47" s="12"/>
      <c r="B47" s="12"/>
      <c r="C47" s="12"/>
      <c r="D47" s="12"/>
      <c r="E47" s="149"/>
      <c r="F47" s="12"/>
      <c r="G47" s="12"/>
      <c r="H47" s="12"/>
      <c r="I47" s="12"/>
      <c r="J47" s="12"/>
      <c r="K47" s="12"/>
      <c r="L47" s="12"/>
      <c r="M47" s="12"/>
      <c r="N47" s="12"/>
      <c r="O47" s="12"/>
      <c r="P47" s="12"/>
    </row>
    <row r="48" spans="1:16" x14ac:dyDescent="0.25">
      <c r="A48" s="12"/>
      <c r="B48" s="12"/>
      <c r="C48" s="12"/>
      <c r="D48" s="12"/>
      <c r="E48" s="149"/>
      <c r="F48" s="12"/>
      <c r="G48" s="12"/>
      <c r="H48" s="12"/>
      <c r="I48" s="12"/>
      <c r="J48" s="12"/>
      <c r="K48" s="12"/>
      <c r="L48" s="12"/>
      <c r="M48" s="12"/>
      <c r="N48" s="12"/>
      <c r="O48" s="12"/>
      <c r="P48" s="12"/>
    </row>
    <row r="49" spans="1:16" x14ac:dyDescent="0.25">
      <c r="A49" s="7" t="s">
        <v>19</v>
      </c>
      <c r="B49" s="12"/>
      <c r="C49" s="255">
        <f>'Kops a'!C41:H41</f>
        <v>0</v>
      </c>
      <c r="D49" s="255"/>
      <c r="E49" s="255"/>
      <c r="F49" s="255"/>
      <c r="G49" s="255"/>
      <c r="H49" s="255"/>
      <c r="I49" s="12"/>
      <c r="J49" s="12"/>
      <c r="K49" s="12"/>
      <c r="L49" s="12"/>
      <c r="M49" s="12"/>
      <c r="N49" s="12"/>
      <c r="O49" s="12"/>
      <c r="P49" s="12"/>
    </row>
    <row r="50" spans="1:16" x14ac:dyDescent="0.25">
      <c r="A50" s="12"/>
      <c r="B50" s="12"/>
      <c r="C50" s="204" t="s">
        <v>20</v>
      </c>
      <c r="D50" s="204"/>
      <c r="E50" s="204"/>
      <c r="F50" s="204"/>
      <c r="G50" s="204"/>
      <c r="H50" s="204"/>
      <c r="I50" s="12"/>
      <c r="J50" s="12"/>
      <c r="K50" s="12"/>
      <c r="L50" s="12"/>
      <c r="M50" s="12"/>
      <c r="N50" s="12"/>
      <c r="O50" s="12"/>
      <c r="P50" s="12"/>
    </row>
    <row r="51" spans="1:16" x14ac:dyDescent="0.25">
      <c r="A51" s="12"/>
      <c r="B51" s="12"/>
      <c r="C51" s="12"/>
      <c r="D51" s="12"/>
      <c r="E51" s="149"/>
      <c r="F51" s="12"/>
      <c r="G51" s="12"/>
      <c r="H51" s="12"/>
      <c r="I51" s="12"/>
      <c r="J51" s="12"/>
      <c r="K51" s="12"/>
      <c r="L51" s="12"/>
      <c r="M51" s="12"/>
      <c r="N51" s="12"/>
      <c r="O51" s="12"/>
      <c r="P51" s="12"/>
    </row>
    <row r="52" spans="1:16" x14ac:dyDescent="0.25">
      <c r="A52" s="53" t="str">
        <f>'Kops a'!A44</f>
        <v>Tāme sastādīta 20__. gada __. _________</v>
      </c>
      <c r="B52" s="54"/>
      <c r="C52" s="54"/>
      <c r="D52" s="54"/>
      <c r="E52" s="149"/>
      <c r="F52" s="12"/>
      <c r="G52" s="12"/>
      <c r="H52" s="12"/>
      <c r="I52" s="12"/>
      <c r="J52" s="12"/>
      <c r="K52" s="12"/>
      <c r="L52" s="12"/>
      <c r="M52" s="12"/>
      <c r="N52" s="12"/>
      <c r="O52" s="12"/>
      <c r="P52" s="12"/>
    </row>
    <row r="53" spans="1:16" x14ac:dyDescent="0.25">
      <c r="A53" s="12"/>
      <c r="B53" s="12"/>
      <c r="C53" s="12"/>
      <c r="D53" s="12"/>
      <c r="E53" s="149"/>
      <c r="F53" s="12"/>
      <c r="G53" s="12"/>
      <c r="H53" s="12"/>
      <c r="I53" s="12"/>
      <c r="J53" s="12"/>
      <c r="K53" s="12"/>
      <c r="L53" s="12"/>
      <c r="M53" s="12"/>
      <c r="N53" s="12"/>
      <c r="O53" s="12"/>
      <c r="P53" s="12"/>
    </row>
    <row r="54" spans="1:16" x14ac:dyDescent="0.25">
      <c r="A54" s="7" t="s">
        <v>49</v>
      </c>
      <c r="B54" s="12"/>
      <c r="C54" s="255">
        <f>'Kops a'!C46:H46</f>
        <v>0</v>
      </c>
      <c r="D54" s="255"/>
      <c r="E54" s="255"/>
      <c r="F54" s="255"/>
      <c r="G54" s="255"/>
      <c r="H54" s="255"/>
      <c r="I54" s="12"/>
      <c r="J54" s="12"/>
      <c r="K54" s="12"/>
      <c r="L54" s="12"/>
      <c r="M54" s="12"/>
      <c r="N54" s="12"/>
      <c r="O54" s="12"/>
      <c r="P54" s="12"/>
    </row>
    <row r="55" spans="1:16" x14ac:dyDescent="0.25">
      <c r="A55" s="12"/>
      <c r="B55" s="12"/>
      <c r="C55" s="204" t="s">
        <v>20</v>
      </c>
      <c r="D55" s="204"/>
      <c r="E55" s="204"/>
      <c r="F55" s="204"/>
      <c r="G55" s="204"/>
      <c r="H55" s="204"/>
      <c r="I55" s="12"/>
      <c r="J55" s="12"/>
      <c r="K55" s="12"/>
      <c r="L55" s="12"/>
      <c r="M55" s="12"/>
      <c r="N55" s="12"/>
      <c r="O55" s="12"/>
      <c r="P55" s="12"/>
    </row>
    <row r="56" spans="1:16" x14ac:dyDescent="0.25">
      <c r="A56" s="12"/>
      <c r="B56" s="12"/>
      <c r="C56" s="12"/>
      <c r="D56" s="12"/>
      <c r="E56" s="149"/>
      <c r="F56" s="12"/>
      <c r="G56" s="12"/>
      <c r="H56" s="12"/>
      <c r="I56" s="12"/>
      <c r="J56" s="12"/>
      <c r="K56" s="12"/>
      <c r="L56" s="12"/>
      <c r="M56" s="12"/>
      <c r="N56" s="12"/>
      <c r="O56" s="12"/>
      <c r="P56" s="12"/>
    </row>
    <row r="57" spans="1:16" x14ac:dyDescent="0.25">
      <c r="A57" s="53" t="s">
        <v>119</v>
      </c>
      <c r="B57" s="54"/>
      <c r="C57" s="55">
        <f>'Kops a'!C49</f>
        <v>0</v>
      </c>
      <c r="D57" s="54"/>
      <c r="E57" s="149"/>
      <c r="F57" s="12"/>
      <c r="G57" s="12"/>
      <c r="H57" s="12"/>
      <c r="I57" s="12"/>
      <c r="J57" s="12"/>
      <c r="K57" s="12"/>
      <c r="L57" s="12"/>
      <c r="M57" s="12"/>
      <c r="N57" s="12"/>
      <c r="O57" s="12"/>
      <c r="P57" s="12"/>
    </row>
    <row r="58" spans="1:16" x14ac:dyDescent="0.25">
      <c r="A58" s="12"/>
      <c r="B58" s="12"/>
      <c r="C58" s="12"/>
      <c r="D58" s="12"/>
      <c r="E58" s="149"/>
      <c r="F58" s="12"/>
      <c r="G58" s="12"/>
      <c r="H58" s="12"/>
      <c r="I58" s="12"/>
      <c r="J58" s="12"/>
      <c r="K58" s="12"/>
      <c r="L58" s="12"/>
      <c r="M58" s="12"/>
      <c r="N58" s="12"/>
      <c r="O58" s="12"/>
      <c r="P58" s="12"/>
    </row>
    <row r="59" spans="1:16" ht="13.5" x14ac:dyDescent="0.25">
      <c r="B59" s="35" t="s">
        <v>120</v>
      </c>
      <c r="E59" s="143"/>
    </row>
    <row r="60" spans="1:16" ht="12" x14ac:dyDescent="0.25">
      <c r="B60" s="56" t="s">
        <v>121</v>
      </c>
      <c r="E60" s="143"/>
    </row>
    <row r="61" spans="1:16" ht="12" x14ac:dyDescent="0.25">
      <c r="B61" s="56" t="s">
        <v>122</v>
      </c>
      <c r="E61" s="143"/>
    </row>
  </sheetData>
  <mergeCells count="22">
    <mergeCell ref="D7:L7"/>
    <mergeCell ref="C2:I2"/>
    <mergeCell ref="C3:I3"/>
    <mergeCell ref="C4:I4"/>
    <mergeCell ref="D5:L5"/>
    <mergeCell ref="D6:L6"/>
    <mergeCell ref="C55:H55"/>
    <mergeCell ref="D8:L8"/>
    <mergeCell ref="A9:F9"/>
    <mergeCell ref="J9:M9"/>
    <mergeCell ref="N9:O9"/>
    <mergeCell ref="A12:A13"/>
    <mergeCell ref="B12:B13"/>
    <mergeCell ref="C12:C13"/>
    <mergeCell ref="D12:D13"/>
    <mergeCell ref="E12:E13"/>
    <mergeCell ref="F12:K12"/>
    <mergeCell ref="L12:P12"/>
    <mergeCell ref="A46:K46"/>
    <mergeCell ref="C49:H49"/>
    <mergeCell ref="C50:H50"/>
    <mergeCell ref="C54:H54"/>
  </mergeCells>
  <conditionalFormatting sqref="I15:J45 F15:G45">
    <cfRule type="cellIs" dxfId="118" priority="18" operator="equal">
      <formula>0</formula>
    </cfRule>
  </conditionalFormatting>
  <conditionalFormatting sqref="N9:O9 H14:H45 K14:P45">
    <cfRule type="cellIs" dxfId="117" priority="17" operator="equal">
      <formula>0</formula>
    </cfRule>
  </conditionalFormatting>
  <conditionalFormatting sqref="A9:F9">
    <cfRule type="containsText" dxfId="116"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15" priority="15" operator="equal">
      <formula>0</formula>
    </cfRule>
  </conditionalFormatting>
  <conditionalFormatting sqref="O10">
    <cfRule type="cellIs" dxfId="114" priority="14" operator="equal">
      <formula>"20__. gada __. _________"</formula>
    </cfRule>
  </conditionalFormatting>
  <conditionalFormatting sqref="A46:K46">
    <cfRule type="containsText" dxfId="113" priority="13" operator="containsText" text="Tiešās izmaksas kopā, t. sk. darba devēja sociālais nodoklis __.__% ">
      <formula>NOT(ISERROR(SEARCH("Tiešās izmaksas kopā, t. sk. darba devēja sociālais nodoklis __.__% ",A46)))</formula>
    </cfRule>
  </conditionalFormatting>
  <conditionalFormatting sqref="L46:P46">
    <cfRule type="cellIs" dxfId="112" priority="12" operator="equal">
      <formula>0</formula>
    </cfRule>
  </conditionalFormatting>
  <conditionalFormatting sqref="C4:I4">
    <cfRule type="cellIs" dxfId="111" priority="11" operator="equal">
      <formula>0</formula>
    </cfRule>
  </conditionalFormatting>
  <conditionalFormatting sqref="D5:L8">
    <cfRule type="cellIs" dxfId="110" priority="10" operator="equal">
      <formula>0</formula>
    </cfRule>
  </conditionalFormatting>
  <conditionalFormatting sqref="F14:G14">
    <cfRule type="cellIs" dxfId="109" priority="9" operator="equal">
      <formula>0</formula>
    </cfRule>
  </conditionalFormatting>
  <conditionalFormatting sqref="I14:J14">
    <cfRule type="cellIs" dxfId="108" priority="8" operator="equal">
      <formula>0</formula>
    </cfRule>
  </conditionalFormatting>
  <conditionalFormatting sqref="P10">
    <cfRule type="cellIs" dxfId="107" priority="7" operator="equal">
      <formula>"20__. gada __. _________"</formula>
    </cfRule>
  </conditionalFormatting>
  <conditionalFormatting sqref="C54:H54">
    <cfRule type="cellIs" dxfId="106" priority="4" operator="equal">
      <formula>0</formula>
    </cfRule>
  </conditionalFormatting>
  <conditionalFormatting sqref="C49:H49">
    <cfRule type="cellIs" dxfId="105" priority="3" operator="equal">
      <formula>0</formula>
    </cfRule>
  </conditionalFormatting>
  <conditionalFormatting sqref="C54:H54 C57 C49:H49">
    <cfRule type="cellIs" dxfId="104" priority="2" operator="equal">
      <formula>0</formula>
    </cfRule>
  </conditionalFormatting>
  <conditionalFormatting sqref="D1">
    <cfRule type="cellIs" dxfId="103"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AD8DFA44-8C90-4EB6-9D74-BC112E5426B2}">
            <xm:f>NOT(ISERROR(SEARCH("Tāme sastādīta ____. gada ___. ______________",A52)))</xm:f>
            <xm:f>"Tāme sastādīta ____. gada ___. ______________"</xm:f>
            <x14:dxf>
              <font>
                <color auto="1"/>
              </font>
              <fill>
                <patternFill>
                  <bgColor rgb="FFC6EFCE"/>
                </patternFill>
              </fill>
            </x14:dxf>
          </x14:cfRule>
          <xm:sqref>A52</xm:sqref>
        </x14:conditionalFormatting>
        <x14:conditionalFormatting xmlns:xm="http://schemas.microsoft.com/office/excel/2006/main">
          <x14:cfRule type="containsText" priority="5" operator="containsText" id="{7E92264C-E610-49EC-AB94-2CA1D17B84FF}">
            <xm:f>NOT(ISERROR(SEARCH("Sertifikāta Nr. _________________________________",A57)))</xm:f>
            <xm:f>"Sertifikāta Nr. _________________________________"</xm:f>
            <x14:dxf>
              <font>
                <color auto="1"/>
              </font>
              <fill>
                <patternFill>
                  <bgColor rgb="FFC6EFCE"/>
                </patternFill>
              </fill>
            </x14:dxf>
          </x14:cfRule>
          <xm:sqref>A57</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42"/>
  <sheetViews>
    <sheetView view="pageBreakPreview" topLeftCell="A11" zoomScaleNormal="100" zoomScaleSheetLayoutView="100" workbookViewId="0">
      <selection activeCell="J26" sqref="I15:J26"/>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40" customWidth="1"/>
    <col min="6" max="12" width="5.7109375" style="7" customWidth="1"/>
    <col min="13" max="13" width="6.85546875" style="7" customWidth="1"/>
    <col min="14" max="14" width="7.28515625" style="7" customWidth="1"/>
    <col min="15" max="15" width="5.7109375" style="7" customWidth="1"/>
    <col min="16" max="16" width="7.42578125" style="7" customWidth="1"/>
    <col min="17" max="16384" width="9.140625" style="7"/>
  </cols>
  <sheetData>
    <row r="1" spans="1:16" x14ac:dyDescent="0.25">
      <c r="C1" s="144" t="s">
        <v>50</v>
      </c>
      <c r="D1" s="19">
        <v>12</v>
      </c>
      <c r="E1" s="143"/>
      <c r="N1" s="10"/>
      <c r="O1" s="144"/>
      <c r="P1" s="10"/>
    </row>
    <row r="2" spans="1:16" x14ac:dyDescent="0.25">
      <c r="A2" s="11"/>
      <c r="B2" s="11"/>
      <c r="C2" s="259" t="s">
        <v>428</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P27</f>
        <v>0</v>
      </c>
      <c r="O9" s="271"/>
      <c r="P9" s="12"/>
    </row>
    <row r="10" spans="1:16" x14ac:dyDescent="0.25">
      <c r="A10" s="13"/>
      <c r="B10" s="14"/>
      <c r="C10" s="144"/>
      <c r="E10" s="143"/>
      <c r="L10" s="11"/>
      <c r="M10" s="11"/>
      <c r="O10" s="41"/>
      <c r="P10" s="42" t="str">
        <f>A33</f>
        <v>Tāme sastādīta 20__. gada __. _________</v>
      </c>
    </row>
    <row r="11" spans="1:16" x14ac:dyDescent="0.25">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05.75" customHeight="1" x14ac:dyDescent="0.25">
      <c r="A13" s="265"/>
      <c r="B13" s="267"/>
      <c r="C13" s="275"/>
      <c r="D13" s="276"/>
      <c r="E13" s="277"/>
      <c r="F13" s="150" t="s">
        <v>60</v>
      </c>
      <c r="G13" s="151" t="s">
        <v>61</v>
      </c>
      <c r="H13" s="151" t="s">
        <v>62</v>
      </c>
      <c r="I13" s="151" t="s">
        <v>63</v>
      </c>
      <c r="J13" s="151" t="s">
        <v>64</v>
      </c>
      <c r="K13" s="25" t="s">
        <v>65</v>
      </c>
      <c r="L13" s="150" t="s">
        <v>60</v>
      </c>
      <c r="M13" s="151" t="s">
        <v>62</v>
      </c>
      <c r="N13" s="151" t="s">
        <v>63</v>
      </c>
      <c r="O13" s="151" t="s">
        <v>64</v>
      </c>
      <c r="P13" s="25" t="s">
        <v>65</v>
      </c>
    </row>
    <row r="14" spans="1:16" x14ac:dyDescent="0.2">
      <c r="A14" s="38">
        <v>1</v>
      </c>
      <c r="B14" s="47" t="s">
        <v>66</v>
      </c>
      <c r="C14" s="172" t="s">
        <v>429</v>
      </c>
      <c r="D14" s="187"/>
      <c r="E14" s="107"/>
      <c r="F14" s="36">
        <v>0</v>
      </c>
      <c r="G14" s="26">
        <v>0</v>
      </c>
      <c r="H14" s="26">
        <f>ROUND(F14*G14,2)</f>
        <v>0</v>
      </c>
      <c r="I14" s="26">
        <v>0</v>
      </c>
      <c r="J14" s="26">
        <v>0</v>
      </c>
      <c r="K14" s="27">
        <f>SUM(H14:J14)</f>
        <v>0</v>
      </c>
      <c r="L14" s="28">
        <f>ROUND(E14*F14,2)</f>
        <v>0</v>
      </c>
      <c r="M14" s="26">
        <f>ROUND(H14*E14,2)</f>
        <v>0</v>
      </c>
      <c r="N14" s="26">
        <f>ROUND(I14*E14,2)</f>
        <v>0</v>
      </c>
      <c r="O14" s="26">
        <f>ROUND(J14*E14,2)</f>
        <v>0</v>
      </c>
      <c r="P14" s="27">
        <f>SUM(M14:O14)</f>
        <v>0</v>
      </c>
    </row>
    <row r="15" spans="1:16" ht="33.75" x14ac:dyDescent="0.2">
      <c r="A15" s="38"/>
      <c r="B15" s="47"/>
      <c r="C15" s="190" t="s">
        <v>601</v>
      </c>
      <c r="D15" s="191" t="s">
        <v>594</v>
      </c>
      <c r="E15" s="161">
        <v>14</v>
      </c>
      <c r="F15" s="36"/>
      <c r="G15" s="26"/>
      <c r="H15" s="26">
        <f t="shared" ref="H15:H22" si="0">ROUND(F15*G15,2)</f>
        <v>0</v>
      </c>
      <c r="I15" s="26"/>
      <c r="J15" s="26"/>
      <c r="K15" s="27">
        <f t="shared" ref="K15:K22" si="1">SUM(H15:J15)</f>
        <v>0</v>
      </c>
      <c r="L15" s="28">
        <f t="shared" ref="L15:L22" si="2">ROUND(E15*F15,2)</f>
        <v>0</v>
      </c>
      <c r="M15" s="26">
        <f t="shared" ref="M15:M22" si="3">ROUND(H15*E15,2)</f>
        <v>0</v>
      </c>
      <c r="N15" s="26">
        <f t="shared" ref="N15:N22" si="4">ROUND(I15*E15,2)</f>
        <v>0</v>
      </c>
      <c r="O15" s="26">
        <f t="shared" ref="O15:O23" si="5">ROUND(J15*E15,2)</f>
        <v>0</v>
      </c>
      <c r="P15" s="27">
        <f t="shared" ref="P15:P22" si="6">SUM(M15:O15)</f>
        <v>0</v>
      </c>
    </row>
    <row r="16" spans="1:16" ht="33.75" x14ac:dyDescent="0.2">
      <c r="A16" s="38"/>
      <c r="B16" s="47"/>
      <c r="C16" s="190" t="s">
        <v>602</v>
      </c>
      <c r="D16" s="191" t="s">
        <v>592</v>
      </c>
      <c r="E16" s="161">
        <v>14</v>
      </c>
      <c r="F16" s="36"/>
      <c r="G16" s="26"/>
      <c r="H16" s="26">
        <f t="shared" si="0"/>
        <v>0</v>
      </c>
      <c r="I16" s="26"/>
      <c r="J16" s="26"/>
      <c r="K16" s="27">
        <f t="shared" si="1"/>
        <v>0</v>
      </c>
      <c r="L16" s="28">
        <f t="shared" si="2"/>
        <v>0</v>
      </c>
      <c r="M16" s="26">
        <f t="shared" si="3"/>
        <v>0</v>
      </c>
      <c r="N16" s="26">
        <f t="shared" si="4"/>
        <v>0</v>
      </c>
      <c r="O16" s="26">
        <f t="shared" si="5"/>
        <v>0</v>
      </c>
      <c r="P16" s="27">
        <f t="shared" si="6"/>
        <v>0</v>
      </c>
    </row>
    <row r="17" spans="1:16" x14ac:dyDescent="0.2">
      <c r="A17" s="38"/>
      <c r="B17" s="47"/>
      <c r="C17" s="162" t="s">
        <v>430</v>
      </c>
      <c r="D17" s="191" t="s">
        <v>68</v>
      </c>
      <c r="E17" s="161">
        <v>164</v>
      </c>
      <c r="F17" s="36"/>
      <c r="G17" s="26"/>
      <c r="H17" s="26">
        <f t="shared" si="0"/>
        <v>0</v>
      </c>
      <c r="I17" s="26"/>
      <c r="J17" s="26"/>
      <c r="K17" s="27">
        <f t="shared" si="1"/>
        <v>0</v>
      </c>
      <c r="L17" s="28">
        <f t="shared" si="2"/>
        <v>0</v>
      </c>
      <c r="M17" s="26">
        <f t="shared" si="3"/>
        <v>0</v>
      </c>
      <c r="N17" s="26">
        <f t="shared" si="4"/>
        <v>0</v>
      </c>
      <c r="O17" s="26">
        <f t="shared" si="5"/>
        <v>0</v>
      </c>
      <c r="P17" s="27">
        <f t="shared" si="6"/>
        <v>0</v>
      </c>
    </row>
    <row r="18" spans="1:16" x14ac:dyDescent="0.2">
      <c r="A18" s="38"/>
      <c r="B18" s="47"/>
      <c r="C18" s="162" t="s">
        <v>431</v>
      </c>
      <c r="D18" s="191" t="s">
        <v>592</v>
      </c>
      <c r="E18" s="161">
        <v>96</v>
      </c>
      <c r="F18" s="36"/>
      <c r="G18" s="26"/>
      <c r="H18" s="26">
        <f t="shared" si="0"/>
        <v>0</v>
      </c>
      <c r="I18" s="26"/>
      <c r="J18" s="26"/>
      <c r="K18" s="27">
        <f t="shared" si="1"/>
        <v>0</v>
      </c>
      <c r="L18" s="28">
        <f t="shared" si="2"/>
        <v>0</v>
      </c>
      <c r="M18" s="26">
        <f t="shared" si="3"/>
        <v>0</v>
      </c>
      <c r="N18" s="26">
        <f t="shared" si="4"/>
        <v>0</v>
      </c>
      <c r="O18" s="26">
        <f t="shared" si="5"/>
        <v>0</v>
      </c>
      <c r="P18" s="27">
        <f t="shared" si="6"/>
        <v>0</v>
      </c>
    </row>
    <row r="19" spans="1:16" ht="22.5" x14ac:dyDescent="0.2">
      <c r="A19" s="38"/>
      <c r="B19" s="47"/>
      <c r="C19" s="162" t="s">
        <v>432</v>
      </c>
      <c r="D19" s="191" t="s">
        <v>68</v>
      </c>
      <c r="E19" s="161">
        <v>164</v>
      </c>
      <c r="F19" s="36"/>
      <c r="G19" s="26"/>
      <c r="H19" s="26">
        <f t="shared" si="0"/>
        <v>0</v>
      </c>
      <c r="I19" s="26"/>
      <c r="J19" s="26"/>
      <c r="K19" s="27">
        <f t="shared" si="1"/>
        <v>0</v>
      </c>
      <c r="L19" s="28">
        <f t="shared" si="2"/>
        <v>0</v>
      </c>
      <c r="M19" s="26">
        <f t="shared" si="3"/>
        <v>0</v>
      </c>
      <c r="N19" s="26">
        <f t="shared" si="4"/>
        <v>0</v>
      </c>
      <c r="O19" s="26">
        <f t="shared" si="5"/>
        <v>0</v>
      </c>
      <c r="P19" s="27">
        <f t="shared" si="6"/>
        <v>0</v>
      </c>
    </row>
    <row r="20" spans="1:16" x14ac:dyDescent="0.2">
      <c r="A20" s="38"/>
      <c r="B20" s="47"/>
      <c r="C20" s="162" t="s">
        <v>433</v>
      </c>
      <c r="D20" s="191" t="s">
        <v>83</v>
      </c>
      <c r="E20" s="161">
        <v>0.5</v>
      </c>
      <c r="F20" s="36"/>
      <c r="G20" s="26"/>
      <c r="H20" s="26">
        <f t="shared" si="0"/>
        <v>0</v>
      </c>
      <c r="I20" s="26"/>
      <c r="J20" s="26"/>
      <c r="K20" s="27">
        <f t="shared" si="1"/>
        <v>0</v>
      </c>
      <c r="L20" s="28">
        <f t="shared" si="2"/>
        <v>0</v>
      </c>
      <c r="M20" s="26">
        <f t="shared" si="3"/>
        <v>0</v>
      </c>
      <c r="N20" s="26">
        <f t="shared" si="4"/>
        <v>0</v>
      </c>
      <c r="O20" s="26">
        <f t="shared" si="5"/>
        <v>0</v>
      </c>
      <c r="P20" s="27">
        <f t="shared" si="6"/>
        <v>0</v>
      </c>
    </row>
    <row r="21" spans="1:16" x14ac:dyDescent="0.2">
      <c r="A21" s="38"/>
      <c r="B21" s="47"/>
      <c r="C21" s="162" t="s">
        <v>434</v>
      </c>
      <c r="D21" s="191" t="s">
        <v>594</v>
      </c>
      <c r="E21" s="161">
        <v>3</v>
      </c>
      <c r="F21" s="36"/>
      <c r="G21" s="26"/>
      <c r="H21" s="26">
        <f t="shared" si="0"/>
        <v>0</v>
      </c>
      <c r="I21" s="26"/>
      <c r="J21" s="26"/>
      <c r="K21" s="27">
        <f t="shared" si="1"/>
        <v>0</v>
      </c>
      <c r="L21" s="28">
        <f t="shared" si="2"/>
        <v>0</v>
      </c>
      <c r="M21" s="26">
        <f t="shared" si="3"/>
        <v>0</v>
      </c>
      <c r="N21" s="26">
        <f t="shared" si="4"/>
        <v>0</v>
      </c>
      <c r="O21" s="26">
        <f t="shared" si="5"/>
        <v>0</v>
      </c>
      <c r="P21" s="27">
        <f t="shared" si="6"/>
        <v>0</v>
      </c>
    </row>
    <row r="22" spans="1:16" ht="22.5" x14ac:dyDescent="0.2">
      <c r="A22" s="38"/>
      <c r="B22" s="47"/>
      <c r="C22" s="162" t="s">
        <v>435</v>
      </c>
      <c r="D22" s="191" t="s">
        <v>594</v>
      </c>
      <c r="E22" s="161">
        <v>1</v>
      </c>
      <c r="F22" s="36"/>
      <c r="G22" s="26"/>
      <c r="H22" s="26">
        <f t="shared" si="0"/>
        <v>0</v>
      </c>
      <c r="I22" s="26"/>
      <c r="J22" s="26"/>
      <c r="K22" s="27">
        <f t="shared" si="1"/>
        <v>0</v>
      </c>
      <c r="L22" s="28">
        <f t="shared" si="2"/>
        <v>0</v>
      </c>
      <c r="M22" s="26">
        <f t="shared" si="3"/>
        <v>0</v>
      </c>
      <c r="N22" s="26">
        <f t="shared" si="4"/>
        <v>0</v>
      </c>
      <c r="O22" s="26">
        <f t="shared" si="5"/>
        <v>0</v>
      </c>
      <c r="P22" s="27">
        <f t="shared" si="6"/>
        <v>0</v>
      </c>
    </row>
    <row r="23" spans="1:16" x14ac:dyDescent="0.25">
      <c r="A23" s="38">
        <v>2</v>
      </c>
      <c r="B23" s="47" t="s">
        <v>66</v>
      </c>
      <c r="C23" s="47" t="s">
        <v>436</v>
      </c>
      <c r="D23" s="191" t="s">
        <v>594</v>
      </c>
      <c r="E23" s="107">
        <v>104</v>
      </c>
      <c r="F23" s="36"/>
      <c r="G23" s="26"/>
      <c r="H23" s="26">
        <f>ROUND(F23*G23,2)</f>
        <v>0</v>
      </c>
      <c r="I23" s="26"/>
      <c r="J23" s="26"/>
      <c r="K23" s="27">
        <f>SUM(H23:J23)</f>
        <v>0</v>
      </c>
      <c r="L23" s="28">
        <f>ROUND(E23*F23,2)</f>
        <v>0</v>
      </c>
      <c r="M23" s="26">
        <f>ROUND(H23*E23,2)</f>
        <v>0</v>
      </c>
      <c r="N23" s="26">
        <f>ROUND(I23*E23,2)</f>
        <v>0</v>
      </c>
      <c r="O23" s="26">
        <f t="shared" si="5"/>
        <v>0</v>
      </c>
      <c r="P23" s="27">
        <f>SUM(M23:O23)</f>
        <v>0</v>
      </c>
    </row>
    <row r="24" spans="1:16" x14ac:dyDescent="0.25">
      <c r="A24" s="182">
        <v>3</v>
      </c>
      <c r="B24" s="52" t="s">
        <v>66</v>
      </c>
      <c r="C24" s="52" t="s">
        <v>437</v>
      </c>
      <c r="D24" s="191" t="s">
        <v>594</v>
      </c>
      <c r="E24" s="108">
        <v>101</v>
      </c>
      <c r="F24" s="36"/>
      <c r="G24" s="26"/>
      <c r="H24" s="16">
        <f t="shared" ref="H24:H26" si="7">ROUND(F24*G24,2)</f>
        <v>0</v>
      </c>
      <c r="I24" s="26"/>
      <c r="J24" s="26"/>
      <c r="K24" s="17">
        <f t="shared" ref="K24:K26" si="8">SUM(H24:J24)</f>
        <v>0</v>
      </c>
      <c r="L24" s="18">
        <f t="shared" ref="L24:L26" si="9">ROUND(E24*F24,2)</f>
        <v>0</v>
      </c>
      <c r="M24" s="16">
        <f t="shared" ref="M24:M26" si="10">ROUND(H24*E24,2)</f>
        <v>0</v>
      </c>
      <c r="N24" s="16">
        <f t="shared" ref="N24:N26" si="11">ROUND(I24*E24,2)</f>
        <v>0</v>
      </c>
      <c r="O24" s="16">
        <f t="shared" ref="O24:O26" si="12">ROUND(J24*E24,2)</f>
        <v>0</v>
      </c>
      <c r="P24" s="17">
        <f t="shared" ref="P24:P26" si="13">SUM(M24:O24)</f>
        <v>0</v>
      </c>
    </row>
    <row r="25" spans="1:16" ht="22.5" x14ac:dyDescent="0.25">
      <c r="A25" s="38">
        <v>4</v>
      </c>
      <c r="B25" s="47" t="s">
        <v>66</v>
      </c>
      <c r="C25" s="47" t="s">
        <v>438</v>
      </c>
      <c r="D25" s="191" t="s">
        <v>592</v>
      </c>
      <c r="E25" s="107">
        <v>208</v>
      </c>
      <c r="F25" s="36"/>
      <c r="G25" s="26"/>
      <c r="H25" s="16">
        <f t="shared" si="7"/>
        <v>0</v>
      </c>
      <c r="I25" s="26"/>
      <c r="J25" s="26"/>
      <c r="K25" s="17">
        <f t="shared" si="8"/>
        <v>0</v>
      </c>
      <c r="L25" s="18">
        <f t="shared" si="9"/>
        <v>0</v>
      </c>
      <c r="M25" s="16">
        <f t="shared" si="10"/>
        <v>0</v>
      </c>
      <c r="N25" s="16">
        <f t="shared" si="11"/>
        <v>0</v>
      </c>
      <c r="O25" s="16">
        <f t="shared" si="12"/>
        <v>0</v>
      </c>
      <c r="P25" s="17">
        <f t="shared" si="13"/>
        <v>0</v>
      </c>
    </row>
    <row r="26" spans="1:16" x14ac:dyDescent="0.25">
      <c r="A26" s="38">
        <v>5</v>
      </c>
      <c r="B26" s="47" t="s">
        <v>66</v>
      </c>
      <c r="C26" s="47" t="s">
        <v>439</v>
      </c>
      <c r="D26" s="191" t="s">
        <v>592</v>
      </c>
      <c r="E26" s="107">
        <v>208</v>
      </c>
      <c r="F26" s="36"/>
      <c r="G26" s="26"/>
      <c r="H26" s="16">
        <f t="shared" si="7"/>
        <v>0</v>
      </c>
      <c r="I26" s="26"/>
      <c r="J26" s="26"/>
      <c r="K26" s="17">
        <f t="shared" si="8"/>
        <v>0</v>
      </c>
      <c r="L26" s="18">
        <f t="shared" si="9"/>
        <v>0</v>
      </c>
      <c r="M26" s="16">
        <f t="shared" si="10"/>
        <v>0</v>
      </c>
      <c r="N26" s="16">
        <f t="shared" si="11"/>
        <v>0</v>
      </c>
      <c r="O26" s="16">
        <f t="shared" si="12"/>
        <v>0</v>
      </c>
      <c r="P26" s="17">
        <f t="shared" si="13"/>
        <v>0</v>
      </c>
    </row>
    <row r="27" spans="1:16" x14ac:dyDescent="0.25">
      <c r="A27" s="256" t="s">
        <v>118</v>
      </c>
      <c r="B27" s="257"/>
      <c r="C27" s="273"/>
      <c r="D27" s="273"/>
      <c r="E27" s="273"/>
      <c r="F27" s="257"/>
      <c r="G27" s="257"/>
      <c r="H27" s="257"/>
      <c r="I27" s="257"/>
      <c r="J27" s="257"/>
      <c r="K27" s="258"/>
      <c r="L27" s="29">
        <f>SUM(L14:L26)</f>
        <v>0</v>
      </c>
      <c r="M27" s="30">
        <f>SUM(M14:M26)</f>
        <v>0</v>
      </c>
      <c r="N27" s="30">
        <f>SUM(N14:N26)</f>
        <v>0</v>
      </c>
      <c r="O27" s="30">
        <f>SUM(O14:O26)</f>
        <v>0</v>
      </c>
      <c r="P27" s="31">
        <f>SUM(P14:P26)</f>
        <v>0</v>
      </c>
    </row>
    <row r="28" spans="1:16" x14ac:dyDescent="0.25">
      <c r="A28" s="12"/>
      <c r="B28" s="12"/>
      <c r="C28" s="12"/>
      <c r="D28" s="12"/>
      <c r="E28" s="149"/>
      <c r="F28" s="12"/>
      <c r="G28" s="12"/>
      <c r="H28" s="12"/>
      <c r="I28" s="12"/>
      <c r="J28" s="12"/>
      <c r="K28" s="12"/>
      <c r="L28" s="12"/>
      <c r="M28" s="12"/>
      <c r="N28" s="12"/>
      <c r="O28" s="12"/>
      <c r="P28" s="12"/>
    </row>
    <row r="29" spans="1:16" x14ac:dyDescent="0.25">
      <c r="A29" s="12"/>
      <c r="B29" s="12"/>
      <c r="C29" s="12"/>
      <c r="D29" s="12"/>
      <c r="E29" s="149"/>
      <c r="F29" s="12"/>
      <c r="G29" s="12"/>
      <c r="H29" s="12"/>
      <c r="I29" s="12"/>
      <c r="J29" s="12"/>
      <c r="K29" s="12"/>
      <c r="L29" s="12"/>
      <c r="M29" s="12"/>
      <c r="N29" s="12"/>
      <c r="O29" s="12"/>
      <c r="P29" s="12"/>
    </row>
    <row r="30" spans="1:16" x14ac:dyDescent="0.25">
      <c r="A30" s="7" t="s">
        <v>19</v>
      </c>
      <c r="B30" s="12"/>
      <c r="C30" s="255">
        <f>'Kops a'!C41:H41</f>
        <v>0</v>
      </c>
      <c r="D30" s="255"/>
      <c r="E30" s="255"/>
      <c r="F30" s="255"/>
      <c r="G30" s="255"/>
      <c r="H30" s="255"/>
      <c r="I30" s="12"/>
      <c r="J30" s="12"/>
      <c r="K30" s="12"/>
      <c r="L30" s="12"/>
      <c r="M30" s="12"/>
      <c r="N30" s="12"/>
      <c r="O30" s="12"/>
      <c r="P30" s="12"/>
    </row>
    <row r="31" spans="1:16" x14ac:dyDescent="0.25">
      <c r="A31" s="12"/>
      <c r="B31" s="12"/>
      <c r="C31" s="204" t="s">
        <v>20</v>
      </c>
      <c r="D31" s="204"/>
      <c r="E31" s="204"/>
      <c r="F31" s="204"/>
      <c r="G31" s="204"/>
      <c r="H31" s="204"/>
      <c r="I31" s="12"/>
      <c r="J31" s="12"/>
      <c r="K31" s="12"/>
      <c r="L31" s="12"/>
      <c r="M31" s="12"/>
      <c r="N31" s="12"/>
      <c r="O31" s="12"/>
      <c r="P31" s="12"/>
    </row>
    <row r="32" spans="1:16" x14ac:dyDescent="0.25">
      <c r="A32" s="12"/>
      <c r="B32" s="12"/>
      <c r="C32" s="12"/>
      <c r="D32" s="12"/>
      <c r="E32" s="149"/>
      <c r="F32" s="12"/>
      <c r="G32" s="12"/>
      <c r="H32" s="12"/>
      <c r="I32" s="12"/>
      <c r="J32" s="12"/>
      <c r="K32" s="12"/>
      <c r="L32" s="12"/>
      <c r="M32" s="12"/>
      <c r="N32" s="12"/>
      <c r="O32" s="12"/>
      <c r="P32" s="12"/>
    </row>
    <row r="33" spans="1:16" x14ac:dyDescent="0.25">
      <c r="A33" s="53" t="str">
        <f>'Kops a'!A44</f>
        <v>Tāme sastādīta 20__. gada __. _________</v>
      </c>
      <c r="B33" s="54"/>
      <c r="C33" s="54"/>
      <c r="D33" s="54"/>
      <c r="E33" s="149"/>
      <c r="F33" s="12"/>
      <c r="G33" s="12"/>
      <c r="H33" s="12"/>
      <c r="I33" s="12"/>
      <c r="J33" s="12"/>
      <c r="K33" s="12"/>
      <c r="L33" s="12"/>
      <c r="M33" s="12"/>
      <c r="N33" s="12"/>
      <c r="O33" s="12"/>
      <c r="P33" s="12"/>
    </row>
    <row r="34" spans="1:16" x14ac:dyDescent="0.25">
      <c r="A34" s="12"/>
      <c r="B34" s="12"/>
      <c r="C34" s="12"/>
      <c r="D34" s="12"/>
      <c r="E34" s="149"/>
      <c r="F34" s="12"/>
      <c r="G34" s="12"/>
      <c r="H34" s="12"/>
      <c r="I34" s="12"/>
      <c r="J34" s="12"/>
      <c r="K34" s="12"/>
      <c r="L34" s="12"/>
      <c r="M34" s="12"/>
      <c r="N34" s="12"/>
      <c r="O34" s="12"/>
      <c r="P34" s="12"/>
    </row>
    <row r="35" spans="1:16" x14ac:dyDescent="0.25">
      <c r="A35" s="7" t="s">
        <v>49</v>
      </c>
      <c r="B35" s="12"/>
      <c r="C35" s="255">
        <f>'Kops a'!C46:H46</f>
        <v>0</v>
      </c>
      <c r="D35" s="255"/>
      <c r="E35" s="255"/>
      <c r="F35" s="255"/>
      <c r="G35" s="255"/>
      <c r="H35" s="255"/>
      <c r="I35" s="12"/>
      <c r="J35" s="12"/>
      <c r="K35" s="12"/>
      <c r="L35" s="12"/>
      <c r="M35" s="12"/>
      <c r="N35" s="12"/>
      <c r="O35" s="12"/>
      <c r="P35" s="12"/>
    </row>
    <row r="36" spans="1:16" x14ac:dyDescent="0.25">
      <c r="A36" s="12"/>
      <c r="B36" s="12"/>
      <c r="C36" s="204" t="s">
        <v>20</v>
      </c>
      <c r="D36" s="204"/>
      <c r="E36" s="204"/>
      <c r="F36" s="204"/>
      <c r="G36" s="204"/>
      <c r="H36" s="204"/>
      <c r="I36" s="12"/>
      <c r="J36" s="12"/>
      <c r="K36" s="12"/>
      <c r="L36" s="12"/>
      <c r="M36" s="12"/>
      <c r="N36" s="12"/>
      <c r="O36" s="12"/>
      <c r="P36" s="12"/>
    </row>
    <row r="37" spans="1:16" x14ac:dyDescent="0.25">
      <c r="A37" s="12"/>
      <c r="B37" s="12"/>
      <c r="C37" s="12"/>
      <c r="D37" s="12"/>
      <c r="E37" s="149"/>
      <c r="F37" s="12"/>
      <c r="G37" s="12"/>
      <c r="H37" s="12"/>
      <c r="I37" s="12"/>
      <c r="J37" s="12"/>
      <c r="K37" s="12"/>
      <c r="L37" s="12"/>
      <c r="M37" s="12"/>
      <c r="N37" s="12"/>
      <c r="O37" s="12"/>
      <c r="P37" s="12"/>
    </row>
    <row r="38" spans="1:16" x14ac:dyDescent="0.25">
      <c r="A38" s="53" t="s">
        <v>119</v>
      </c>
      <c r="B38" s="54"/>
      <c r="C38" s="55">
        <f>'Kops a'!C49</f>
        <v>0</v>
      </c>
      <c r="D38" s="54"/>
      <c r="E38" s="149"/>
      <c r="F38" s="12"/>
      <c r="G38" s="12"/>
      <c r="H38" s="12"/>
      <c r="I38" s="12"/>
      <c r="J38" s="12"/>
      <c r="K38" s="12"/>
      <c r="L38" s="12"/>
      <c r="M38" s="12"/>
      <c r="N38" s="12"/>
      <c r="O38" s="12"/>
      <c r="P38" s="12"/>
    </row>
    <row r="39" spans="1:16" x14ac:dyDescent="0.25">
      <c r="A39" s="12"/>
      <c r="B39" s="12"/>
      <c r="C39" s="12"/>
      <c r="D39" s="12"/>
      <c r="E39" s="149"/>
      <c r="F39" s="12"/>
      <c r="G39" s="12"/>
      <c r="H39" s="12"/>
      <c r="I39" s="12"/>
      <c r="J39" s="12"/>
      <c r="K39" s="12"/>
      <c r="L39" s="12"/>
      <c r="M39" s="12"/>
      <c r="N39" s="12"/>
      <c r="O39" s="12"/>
      <c r="P39" s="12"/>
    </row>
    <row r="40" spans="1:16" ht="13.5" x14ac:dyDescent="0.25">
      <c r="B40" s="35" t="s">
        <v>120</v>
      </c>
      <c r="E40" s="143"/>
    </row>
    <row r="41" spans="1:16" ht="12" x14ac:dyDescent="0.25">
      <c r="B41" s="56" t="s">
        <v>121</v>
      </c>
      <c r="E41" s="143"/>
    </row>
    <row r="42" spans="1:16" ht="12" x14ac:dyDescent="0.25">
      <c r="B42" s="56" t="s">
        <v>122</v>
      </c>
      <c r="E42" s="143"/>
    </row>
  </sheetData>
  <mergeCells count="22">
    <mergeCell ref="D7:L7"/>
    <mergeCell ref="C2:I2"/>
    <mergeCell ref="C3:I3"/>
    <mergeCell ref="C4:I4"/>
    <mergeCell ref="D5:L5"/>
    <mergeCell ref="D6:L6"/>
    <mergeCell ref="C36:H36"/>
    <mergeCell ref="D8:L8"/>
    <mergeCell ref="A9:F9"/>
    <mergeCell ref="J9:M9"/>
    <mergeCell ref="N9:O9"/>
    <mergeCell ref="A12:A13"/>
    <mergeCell ref="B12:B13"/>
    <mergeCell ref="C12:C13"/>
    <mergeCell ref="D12:D13"/>
    <mergeCell ref="E12:E13"/>
    <mergeCell ref="F12:K12"/>
    <mergeCell ref="L12:P12"/>
    <mergeCell ref="A27:K27"/>
    <mergeCell ref="C30:H30"/>
    <mergeCell ref="C31:H31"/>
    <mergeCell ref="C35:H35"/>
  </mergeCells>
  <conditionalFormatting sqref="I24:J26 F24:G26">
    <cfRule type="cellIs" dxfId="100" priority="21" operator="equal">
      <formula>0</formula>
    </cfRule>
  </conditionalFormatting>
  <conditionalFormatting sqref="N9:O9 K24:P26 H24:H26 H14:H22 K14:P14 K15:N22 O15:O23 P15:P22">
    <cfRule type="cellIs" dxfId="99" priority="20" operator="equal">
      <formula>0</formula>
    </cfRule>
  </conditionalFormatting>
  <conditionalFormatting sqref="A9:F9">
    <cfRule type="containsText" dxfId="98" priority="19"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97" priority="18" operator="equal">
      <formula>0</formula>
    </cfRule>
  </conditionalFormatting>
  <conditionalFormatting sqref="O10">
    <cfRule type="cellIs" dxfId="96" priority="17" operator="equal">
      <formula>"20__. gada __. _________"</formula>
    </cfRule>
  </conditionalFormatting>
  <conditionalFormatting sqref="A27:K27">
    <cfRule type="containsText" dxfId="95" priority="16" operator="containsText" text="Tiešās izmaksas kopā, t. sk. darba devēja sociālais nodoklis __.__% ">
      <formula>NOT(ISERROR(SEARCH("Tiešās izmaksas kopā, t. sk. darba devēja sociālais nodoklis __.__% ",A27)))</formula>
    </cfRule>
  </conditionalFormatting>
  <conditionalFormatting sqref="L27:P27">
    <cfRule type="cellIs" dxfId="94" priority="15" operator="equal">
      <formula>0</formula>
    </cfRule>
  </conditionalFormatting>
  <conditionalFormatting sqref="C4:I4">
    <cfRule type="cellIs" dxfId="93" priority="14" operator="equal">
      <formula>0</formula>
    </cfRule>
  </conditionalFormatting>
  <conditionalFormatting sqref="D5:L8">
    <cfRule type="cellIs" dxfId="92" priority="13" operator="equal">
      <formula>0</formula>
    </cfRule>
  </conditionalFormatting>
  <conditionalFormatting sqref="F14:G22">
    <cfRule type="cellIs" dxfId="91" priority="12" operator="equal">
      <formula>0</formula>
    </cfRule>
  </conditionalFormatting>
  <conditionalFormatting sqref="I14:J22">
    <cfRule type="cellIs" dxfId="90" priority="11" operator="equal">
      <formula>0</formula>
    </cfRule>
  </conditionalFormatting>
  <conditionalFormatting sqref="P10">
    <cfRule type="cellIs" dxfId="89" priority="10" operator="equal">
      <formula>"20__. gada __. _________"</formula>
    </cfRule>
  </conditionalFormatting>
  <conditionalFormatting sqref="C35:H35">
    <cfRule type="cellIs" dxfId="88" priority="7" operator="equal">
      <formula>0</formula>
    </cfRule>
  </conditionalFormatting>
  <conditionalFormatting sqref="C30:H30">
    <cfRule type="cellIs" dxfId="87" priority="6" operator="equal">
      <formula>0</formula>
    </cfRule>
  </conditionalFormatting>
  <conditionalFormatting sqref="C35:H35 C38 C30:H30">
    <cfRule type="cellIs" dxfId="86" priority="5" operator="equal">
      <formula>0</formula>
    </cfRule>
  </conditionalFormatting>
  <conditionalFormatting sqref="D1">
    <cfRule type="cellIs" dxfId="85" priority="4" operator="equal">
      <formula>0</formula>
    </cfRule>
  </conditionalFormatting>
  <conditionalFormatting sqref="H23 K23:N23 P23">
    <cfRule type="cellIs" dxfId="84" priority="3" operator="equal">
      <formula>0</formula>
    </cfRule>
  </conditionalFormatting>
  <conditionalFormatting sqref="F23:G23">
    <cfRule type="cellIs" dxfId="83" priority="2" operator="equal">
      <formula>0</formula>
    </cfRule>
  </conditionalFormatting>
  <conditionalFormatting sqref="I23:J23">
    <cfRule type="cellIs" dxfId="82"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9" operator="containsText" id="{586F5BA9-FAD2-44F3-B8EF-700E878F1A92}">
            <xm:f>NOT(ISERROR(SEARCH("Tāme sastādīta ____. gada ___. ______________",A33)))</xm:f>
            <xm:f>"Tāme sastādīta ____. gada ___. ______________"</xm:f>
            <x14:dxf>
              <font>
                <color auto="1"/>
              </font>
              <fill>
                <patternFill>
                  <bgColor rgb="FFC6EFCE"/>
                </patternFill>
              </fill>
            </x14:dxf>
          </x14:cfRule>
          <xm:sqref>A33</xm:sqref>
        </x14:conditionalFormatting>
        <x14:conditionalFormatting xmlns:xm="http://schemas.microsoft.com/office/excel/2006/main">
          <x14:cfRule type="containsText" priority="8" operator="containsText" id="{DB808CCA-8402-44DC-A2D8-919B9572CE4F}">
            <xm:f>NOT(ISERROR(SEARCH("Sertifikāta Nr. _________________________________",A38)))</xm:f>
            <xm:f>"Sertifikāta Nr. _________________________________"</xm:f>
            <x14:dxf>
              <font>
                <color auto="1"/>
              </font>
              <fill>
                <patternFill>
                  <bgColor rgb="FFC6EFCE"/>
                </patternFill>
              </fill>
            </x14:dxf>
          </x14:cfRule>
          <xm:sqref>A38</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52"/>
  <sheetViews>
    <sheetView view="pageBreakPreview" topLeftCell="A13" zoomScaleNormal="100" zoomScaleSheetLayoutView="100" workbookViewId="0">
      <selection activeCell="I14" sqref="I14:J35"/>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40" customWidth="1"/>
    <col min="6" max="12" width="5.7109375" style="7" customWidth="1"/>
    <col min="13" max="13" width="6.85546875" style="7" customWidth="1"/>
    <col min="14" max="14" width="7.7109375" style="7" customWidth="1"/>
    <col min="15" max="15" width="5.7109375" style="7" customWidth="1"/>
    <col min="16" max="16" width="7.28515625" style="7" customWidth="1"/>
    <col min="17" max="16384" width="9.140625" style="7"/>
  </cols>
  <sheetData>
    <row r="1" spans="1:16" x14ac:dyDescent="0.25">
      <c r="C1" s="144" t="s">
        <v>50</v>
      </c>
      <c r="D1" s="19">
        <v>13</v>
      </c>
      <c r="E1" s="143"/>
      <c r="N1" s="10"/>
      <c r="O1" s="144"/>
      <c r="P1" s="10"/>
    </row>
    <row r="2" spans="1:16" x14ac:dyDescent="0.25">
      <c r="A2" s="11"/>
      <c r="B2" s="11"/>
      <c r="C2" s="259" t="s">
        <v>440</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P36</f>
        <v>0</v>
      </c>
      <c r="O9" s="271"/>
      <c r="P9" s="12"/>
    </row>
    <row r="10" spans="1:16" x14ac:dyDescent="0.25">
      <c r="A10" s="13"/>
      <c r="B10" s="14"/>
      <c r="C10" s="144"/>
      <c r="E10" s="143"/>
      <c r="L10" s="11"/>
      <c r="M10" s="11"/>
      <c r="O10" s="41"/>
      <c r="P10" s="42" t="str">
        <f>A42</f>
        <v>Tāme sastādīta 20__. gada __. _________</v>
      </c>
    </row>
    <row r="11" spans="1:16" x14ac:dyDescent="0.25">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05.75" customHeight="1" x14ac:dyDescent="0.25">
      <c r="A13" s="265"/>
      <c r="B13" s="267"/>
      <c r="C13" s="275"/>
      <c r="D13" s="276"/>
      <c r="E13" s="277"/>
      <c r="F13" s="150" t="s">
        <v>60</v>
      </c>
      <c r="G13" s="151" t="s">
        <v>61</v>
      </c>
      <c r="H13" s="151" t="s">
        <v>62</v>
      </c>
      <c r="I13" s="151" t="s">
        <v>63</v>
      </c>
      <c r="J13" s="151" t="s">
        <v>64</v>
      </c>
      <c r="K13" s="25" t="s">
        <v>65</v>
      </c>
      <c r="L13" s="150" t="s">
        <v>60</v>
      </c>
      <c r="M13" s="151" t="s">
        <v>62</v>
      </c>
      <c r="N13" s="151" t="s">
        <v>63</v>
      </c>
      <c r="O13" s="151" t="s">
        <v>64</v>
      </c>
      <c r="P13" s="25" t="s">
        <v>65</v>
      </c>
    </row>
    <row r="14" spans="1:16" ht="22.5" x14ac:dyDescent="0.25">
      <c r="A14" s="62">
        <v>1</v>
      </c>
      <c r="B14" s="62"/>
      <c r="C14" s="62" t="s">
        <v>441</v>
      </c>
      <c r="D14" s="191" t="s">
        <v>479</v>
      </c>
      <c r="E14" s="107">
        <v>30</v>
      </c>
      <c r="F14" s="36"/>
      <c r="G14" s="26"/>
      <c r="H14" s="26">
        <f>ROUND(F14*G14,2)</f>
        <v>0</v>
      </c>
      <c r="I14" s="26"/>
      <c r="J14" s="26"/>
      <c r="K14" s="27">
        <f>SUM(H14:J14)</f>
        <v>0</v>
      </c>
      <c r="L14" s="28">
        <f>ROUND(E14*F14,2)</f>
        <v>0</v>
      </c>
      <c r="M14" s="26">
        <f>ROUND(H14*E14,2)</f>
        <v>0</v>
      </c>
      <c r="N14" s="26">
        <f>ROUND(I14*E14,2)</f>
        <v>0</v>
      </c>
      <c r="O14" s="26">
        <f>ROUND(J14*E14,2)</f>
        <v>0</v>
      </c>
      <c r="P14" s="27">
        <f>SUM(M14:O14)</f>
        <v>0</v>
      </c>
    </row>
    <row r="15" spans="1:16" x14ac:dyDescent="0.25">
      <c r="A15" s="62">
        <v>2</v>
      </c>
      <c r="B15" s="62"/>
      <c r="C15" s="62" t="s">
        <v>442</v>
      </c>
      <c r="D15" s="191" t="s">
        <v>479</v>
      </c>
      <c r="E15" s="107">
        <v>30</v>
      </c>
      <c r="F15" s="36"/>
      <c r="G15" s="26"/>
      <c r="H15" s="16">
        <f t="shared" ref="H15:H35" si="0">ROUND(F15*G15,2)</f>
        <v>0</v>
      </c>
      <c r="I15" s="26"/>
      <c r="J15" s="26"/>
      <c r="K15" s="17">
        <f t="shared" ref="K15:K35" si="1">SUM(H15:J15)</f>
        <v>0</v>
      </c>
      <c r="L15" s="18">
        <f t="shared" ref="L15:L35" si="2">ROUND(E15*F15,2)</f>
        <v>0</v>
      </c>
      <c r="M15" s="16">
        <f t="shared" ref="M15:M35" si="3">ROUND(H15*E15,2)</f>
        <v>0</v>
      </c>
      <c r="N15" s="16">
        <f t="shared" ref="N15:N35" si="4">ROUND(I15*E15,2)</f>
        <v>0</v>
      </c>
      <c r="O15" s="16">
        <f t="shared" ref="O15:O35" si="5">ROUND(J15*E15,2)</f>
        <v>0</v>
      </c>
      <c r="P15" s="17">
        <f t="shared" ref="P15:P35" si="6">SUM(M15:O15)</f>
        <v>0</v>
      </c>
    </row>
    <row r="16" spans="1:16" ht="22.5" x14ac:dyDescent="0.25">
      <c r="A16" s="62">
        <v>3</v>
      </c>
      <c r="B16" s="62"/>
      <c r="C16" s="62" t="s">
        <v>443</v>
      </c>
      <c r="D16" s="191" t="s">
        <v>479</v>
      </c>
      <c r="E16" s="107">
        <v>1</v>
      </c>
      <c r="F16" s="36"/>
      <c r="G16" s="26"/>
      <c r="H16" s="16">
        <f t="shared" si="0"/>
        <v>0</v>
      </c>
      <c r="I16" s="26"/>
      <c r="J16" s="26"/>
      <c r="K16" s="17">
        <f t="shared" si="1"/>
        <v>0</v>
      </c>
      <c r="L16" s="18">
        <f t="shared" si="2"/>
        <v>0</v>
      </c>
      <c r="M16" s="16">
        <f t="shared" si="3"/>
        <v>0</v>
      </c>
      <c r="N16" s="16">
        <f t="shared" si="4"/>
        <v>0</v>
      </c>
      <c r="O16" s="16">
        <f t="shared" si="5"/>
        <v>0</v>
      </c>
      <c r="P16" s="17">
        <f t="shared" si="6"/>
        <v>0</v>
      </c>
    </row>
    <row r="17" spans="1:16" x14ac:dyDescent="0.25">
      <c r="A17" s="62">
        <v>4</v>
      </c>
      <c r="B17" s="62"/>
      <c r="C17" s="62" t="s">
        <v>444</v>
      </c>
      <c r="D17" s="191" t="s">
        <v>68</v>
      </c>
      <c r="E17" s="107">
        <v>480</v>
      </c>
      <c r="F17" s="36"/>
      <c r="G17" s="26"/>
      <c r="H17" s="16">
        <f t="shared" si="0"/>
        <v>0</v>
      </c>
      <c r="I17" s="26"/>
      <c r="J17" s="26"/>
      <c r="K17" s="17">
        <f t="shared" si="1"/>
        <v>0</v>
      </c>
      <c r="L17" s="18">
        <f t="shared" si="2"/>
        <v>0</v>
      </c>
      <c r="M17" s="16">
        <f t="shared" si="3"/>
        <v>0</v>
      </c>
      <c r="N17" s="16">
        <f t="shared" si="4"/>
        <v>0</v>
      </c>
      <c r="O17" s="16">
        <f t="shared" si="5"/>
        <v>0</v>
      </c>
      <c r="P17" s="17">
        <f t="shared" si="6"/>
        <v>0</v>
      </c>
    </row>
    <row r="18" spans="1:16" x14ac:dyDescent="0.25">
      <c r="A18" s="62">
        <v>5</v>
      </c>
      <c r="B18" s="63"/>
      <c r="C18" s="62" t="s">
        <v>445</v>
      </c>
      <c r="D18" s="191" t="s">
        <v>68</v>
      </c>
      <c r="E18" s="107">
        <v>286</v>
      </c>
      <c r="F18" s="36"/>
      <c r="G18" s="26"/>
      <c r="H18" s="16">
        <f t="shared" si="0"/>
        <v>0</v>
      </c>
      <c r="I18" s="26"/>
      <c r="J18" s="26"/>
      <c r="K18" s="17">
        <f t="shared" si="1"/>
        <v>0</v>
      </c>
      <c r="L18" s="18">
        <f t="shared" si="2"/>
        <v>0</v>
      </c>
      <c r="M18" s="16">
        <f t="shared" si="3"/>
        <v>0</v>
      </c>
      <c r="N18" s="16">
        <f t="shared" si="4"/>
        <v>0</v>
      </c>
      <c r="O18" s="16">
        <f t="shared" si="5"/>
        <v>0</v>
      </c>
      <c r="P18" s="17">
        <f t="shared" si="6"/>
        <v>0</v>
      </c>
    </row>
    <row r="19" spans="1:16" x14ac:dyDescent="0.25">
      <c r="A19" s="62">
        <v>6</v>
      </c>
      <c r="B19" s="63"/>
      <c r="C19" s="62" t="s">
        <v>446</v>
      </c>
      <c r="D19" s="191" t="s">
        <v>68</v>
      </c>
      <c r="E19" s="107">
        <v>30</v>
      </c>
      <c r="F19" s="36"/>
      <c r="G19" s="26"/>
      <c r="H19" s="16">
        <f t="shared" si="0"/>
        <v>0</v>
      </c>
      <c r="I19" s="26"/>
      <c r="J19" s="26"/>
      <c r="K19" s="17">
        <f t="shared" si="1"/>
        <v>0</v>
      </c>
      <c r="L19" s="18">
        <f t="shared" si="2"/>
        <v>0</v>
      </c>
      <c r="M19" s="16">
        <f t="shared" si="3"/>
        <v>0</v>
      </c>
      <c r="N19" s="16">
        <f t="shared" si="4"/>
        <v>0</v>
      </c>
      <c r="O19" s="16">
        <f t="shared" si="5"/>
        <v>0</v>
      </c>
      <c r="P19" s="17">
        <f t="shared" si="6"/>
        <v>0</v>
      </c>
    </row>
    <row r="20" spans="1:16" ht="17.25" customHeight="1" x14ac:dyDescent="0.25">
      <c r="A20" s="62">
        <v>7</v>
      </c>
      <c r="B20" s="63"/>
      <c r="C20" s="63" t="s">
        <v>447</v>
      </c>
      <c r="D20" s="191" t="s">
        <v>68</v>
      </c>
      <c r="E20" s="107">
        <v>22</v>
      </c>
      <c r="F20" s="36"/>
      <c r="G20" s="26"/>
      <c r="H20" s="16">
        <f t="shared" si="0"/>
        <v>0</v>
      </c>
      <c r="I20" s="26"/>
      <c r="J20" s="26"/>
      <c r="K20" s="17">
        <f t="shared" si="1"/>
        <v>0</v>
      </c>
      <c r="L20" s="18">
        <f t="shared" si="2"/>
        <v>0</v>
      </c>
      <c r="M20" s="16">
        <f t="shared" si="3"/>
        <v>0</v>
      </c>
      <c r="N20" s="16">
        <f t="shared" si="4"/>
        <v>0</v>
      </c>
      <c r="O20" s="16">
        <f t="shared" si="5"/>
        <v>0</v>
      </c>
      <c r="P20" s="17">
        <f t="shared" si="6"/>
        <v>0</v>
      </c>
    </row>
    <row r="21" spans="1:16" x14ac:dyDescent="0.25">
      <c r="A21" s="62">
        <v>8</v>
      </c>
      <c r="B21" s="63"/>
      <c r="C21" s="63" t="s">
        <v>448</v>
      </c>
      <c r="D21" s="191" t="s">
        <v>70</v>
      </c>
      <c r="E21" s="107">
        <v>500</v>
      </c>
      <c r="F21" s="36"/>
      <c r="G21" s="26"/>
      <c r="H21" s="16">
        <f t="shared" si="0"/>
        <v>0</v>
      </c>
      <c r="I21" s="26"/>
      <c r="J21" s="26"/>
      <c r="K21" s="17">
        <f t="shared" si="1"/>
        <v>0</v>
      </c>
      <c r="L21" s="18">
        <f t="shared" si="2"/>
        <v>0</v>
      </c>
      <c r="M21" s="16">
        <f t="shared" si="3"/>
        <v>0</v>
      </c>
      <c r="N21" s="16">
        <f t="shared" si="4"/>
        <v>0</v>
      </c>
      <c r="O21" s="16">
        <f t="shared" si="5"/>
        <v>0</v>
      </c>
      <c r="P21" s="17">
        <f t="shared" si="6"/>
        <v>0</v>
      </c>
    </row>
    <row r="22" spans="1:16" x14ac:dyDescent="0.25">
      <c r="A22" s="62">
        <v>9</v>
      </c>
      <c r="B22" s="63"/>
      <c r="C22" s="62" t="s">
        <v>449</v>
      </c>
      <c r="D22" s="191" t="s">
        <v>70</v>
      </c>
      <c r="E22" s="107">
        <v>140</v>
      </c>
      <c r="F22" s="36"/>
      <c r="G22" s="26"/>
      <c r="H22" s="16">
        <f t="shared" si="0"/>
        <v>0</v>
      </c>
      <c r="I22" s="26"/>
      <c r="J22" s="26"/>
      <c r="K22" s="17">
        <f t="shared" si="1"/>
        <v>0</v>
      </c>
      <c r="L22" s="18">
        <f t="shared" si="2"/>
        <v>0</v>
      </c>
      <c r="M22" s="16">
        <f t="shared" si="3"/>
        <v>0</v>
      </c>
      <c r="N22" s="16">
        <f t="shared" si="4"/>
        <v>0</v>
      </c>
      <c r="O22" s="16">
        <f t="shared" si="5"/>
        <v>0</v>
      </c>
      <c r="P22" s="17">
        <f t="shared" si="6"/>
        <v>0</v>
      </c>
    </row>
    <row r="23" spans="1:16" x14ac:dyDescent="0.25">
      <c r="A23" s="62">
        <v>11</v>
      </c>
      <c r="B23" s="63"/>
      <c r="C23" s="62" t="s">
        <v>450</v>
      </c>
      <c r="D23" s="191" t="s">
        <v>70</v>
      </c>
      <c r="E23" s="107">
        <v>5</v>
      </c>
      <c r="F23" s="36"/>
      <c r="G23" s="26"/>
      <c r="H23" s="16">
        <f t="shared" si="0"/>
        <v>0</v>
      </c>
      <c r="I23" s="26"/>
      <c r="J23" s="26"/>
      <c r="K23" s="17">
        <f t="shared" si="1"/>
        <v>0</v>
      </c>
      <c r="L23" s="18">
        <f t="shared" si="2"/>
        <v>0</v>
      </c>
      <c r="M23" s="16">
        <f t="shared" si="3"/>
        <v>0</v>
      </c>
      <c r="N23" s="16">
        <f t="shared" si="4"/>
        <v>0</v>
      </c>
      <c r="O23" s="16">
        <f t="shared" si="5"/>
        <v>0</v>
      </c>
      <c r="P23" s="17">
        <f t="shared" si="6"/>
        <v>0</v>
      </c>
    </row>
    <row r="24" spans="1:16" x14ac:dyDescent="0.25">
      <c r="A24" s="62">
        <v>12</v>
      </c>
      <c r="B24" s="62"/>
      <c r="C24" s="62" t="s">
        <v>451</v>
      </c>
      <c r="D24" s="191" t="s">
        <v>70</v>
      </c>
      <c r="E24" s="107">
        <v>4</v>
      </c>
      <c r="F24" s="36"/>
      <c r="G24" s="26"/>
      <c r="H24" s="16">
        <f t="shared" si="0"/>
        <v>0</v>
      </c>
      <c r="I24" s="26"/>
      <c r="J24" s="26"/>
      <c r="K24" s="17">
        <f t="shared" si="1"/>
        <v>0</v>
      </c>
      <c r="L24" s="18">
        <f t="shared" si="2"/>
        <v>0</v>
      </c>
      <c r="M24" s="16">
        <f t="shared" si="3"/>
        <v>0</v>
      </c>
      <c r="N24" s="16">
        <f t="shared" si="4"/>
        <v>0</v>
      </c>
      <c r="O24" s="16">
        <f t="shared" si="5"/>
        <v>0</v>
      </c>
      <c r="P24" s="17">
        <f t="shared" si="6"/>
        <v>0</v>
      </c>
    </row>
    <row r="25" spans="1:16" x14ac:dyDescent="0.25">
      <c r="A25" s="62">
        <v>13</v>
      </c>
      <c r="B25" s="64"/>
      <c r="C25" s="63" t="s">
        <v>452</v>
      </c>
      <c r="D25" s="191" t="s">
        <v>70</v>
      </c>
      <c r="E25" s="107">
        <v>28</v>
      </c>
      <c r="F25" s="36"/>
      <c r="G25" s="26"/>
      <c r="H25" s="16">
        <f t="shared" si="0"/>
        <v>0</v>
      </c>
      <c r="I25" s="26"/>
      <c r="J25" s="26"/>
      <c r="K25" s="17">
        <f t="shared" si="1"/>
        <v>0</v>
      </c>
      <c r="L25" s="18">
        <f t="shared" si="2"/>
        <v>0</v>
      </c>
      <c r="M25" s="16">
        <f t="shared" si="3"/>
        <v>0</v>
      </c>
      <c r="N25" s="16">
        <f t="shared" si="4"/>
        <v>0</v>
      </c>
      <c r="O25" s="16">
        <f t="shared" si="5"/>
        <v>0</v>
      </c>
      <c r="P25" s="17">
        <f t="shared" si="6"/>
        <v>0</v>
      </c>
    </row>
    <row r="26" spans="1:16" x14ac:dyDescent="0.25">
      <c r="A26" s="62">
        <v>14</v>
      </c>
      <c r="B26" s="62"/>
      <c r="C26" s="63" t="s">
        <v>453</v>
      </c>
      <c r="D26" s="191" t="s">
        <v>70</v>
      </c>
      <c r="E26" s="107">
        <v>30</v>
      </c>
      <c r="F26" s="36"/>
      <c r="G26" s="26"/>
      <c r="H26" s="16">
        <f t="shared" si="0"/>
        <v>0</v>
      </c>
      <c r="I26" s="26"/>
      <c r="J26" s="26"/>
      <c r="K26" s="17">
        <f t="shared" si="1"/>
        <v>0</v>
      </c>
      <c r="L26" s="18">
        <f t="shared" si="2"/>
        <v>0</v>
      </c>
      <c r="M26" s="16">
        <f t="shared" si="3"/>
        <v>0</v>
      </c>
      <c r="N26" s="16">
        <f t="shared" si="4"/>
        <v>0</v>
      </c>
      <c r="O26" s="16">
        <f t="shared" si="5"/>
        <v>0</v>
      </c>
      <c r="P26" s="17">
        <f t="shared" si="6"/>
        <v>0</v>
      </c>
    </row>
    <row r="27" spans="1:16" x14ac:dyDescent="0.25">
      <c r="A27" s="62">
        <v>15</v>
      </c>
      <c r="B27" s="62"/>
      <c r="C27" s="63" t="s">
        <v>454</v>
      </c>
      <c r="D27" s="191" t="s">
        <v>70</v>
      </c>
      <c r="E27" s="107">
        <v>60</v>
      </c>
      <c r="F27" s="36"/>
      <c r="G27" s="26"/>
      <c r="H27" s="16">
        <f t="shared" si="0"/>
        <v>0</v>
      </c>
      <c r="I27" s="26"/>
      <c r="J27" s="26"/>
      <c r="K27" s="17">
        <f t="shared" si="1"/>
        <v>0</v>
      </c>
      <c r="L27" s="18">
        <f t="shared" si="2"/>
        <v>0</v>
      </c>
      <c r="M27" s="16">
        <f t="shared" si="3"/>
        <v>0</v>
      </c>
      <c r="N27" s="16">
        <f t="shared" si="4"/>
        <v>0</v>
      </c>
      <c r="O27" s="16">
        <f t="shared" si="5"/>
        <v>0</v>
      </c>
      <c r="P27" s="17">
        <f t="shared" si="6"/>
        <v>0</v>
      </c>
    </row>
    <row r="28" spans="1:16" x14ac:dyDescent="0.25">
      <c r="A28" s="62">
        <v>16</v>
      </c>
      <c r="B28" s="62"/>
      <c r="C28" s="63" t="s">
        <v>455</v>
      </c>
      <c r="D28" s="197" t="s">
        <v>68</v>
      </c>
      <c r="E28" s="107">
        <v>100</v>
      </c>
      <c r="F28" s="36"/>
      <c r="G28" s="26"/>
      <c r="H28" s="16">
        <f t="shared" si="0"/>
        <v>0</v>
      </c>
      <c r="I28" s="26"/>
      <c r="J28" s="26"/>
      <c r="K28" s="17">
        <f t="shared" si="1"/>
        <v>0</v>
      </c>
      <c r="L28" s="18">
        <f t="shared" si="2"/>
        <v>0</v>
      </c>
      <c r="M28" s="16">
        <f t="shared" si="3"/>
        <v>0</v>
      </c>
      <c r="N28" s="16">
        <f t="shared" si="4"/>
        <v>0</v>
      </c>
      <c r="O28" s="16">
        <f t="shared" si="5"/>
        <v>0</v>
      </c>
      <c r="P28" s="17">
        <f t="shared" si="6"/>
        <v>0</v>
      </c>
    </row>
    <row r="29" spans="1:16" x14ac:dyDescent="0.25">
      <c r="A29" s="62">
        <v>17</v>
      </c>
      <c r="B29" s="62"/>
      <c r="C29" s="62" t="s">
        <v>434</v>
      </c>
      <c r="D29" s="191" t="s">
        <v>479</v>
      </c>
      <c r="E29" s="107">
        <v>0.5</v>
      </c>
      <c r="F29" s="36"/>
      <c r="G29" s="26"/>
      <c r="H29" s="16">
        <f t="shared" si="0"/>
        <v>0</v>
      </c>
      <c r="I29" s="26"/>
      <c r="J29" s="26"/>
      <c r="K29" s="17">
        <f t="shared" si="1"/>
        <v>0</v>
      </c>
      <c r="L29" s="18">
        <f t="shared" si="2"/>
        <v>0</v>
      </c>
      <c r="M29" s="16">
        <f t="shared" si="3"/>
        <v>0</v>
      </c>
      <c r="N29" s="16">
        <f t="shared" si="4"/>
        <v>0</v>
      </c>
      <c r="O29" s="16">
        <f t="shared" si="5"/>
        <v>0</v>
      </c>
      <c r="P29" s="17">
        <f t="shared" si="6"/>
        <v>0</v>
      </c>
    </row>
    <row r="30" spans="1:16" x14ac:dyDescent="0.25">
      <c r="A30" s="62">
        <v>18</v>
      </c>
      <c r="B30" s="62"/>
      <c r="C30" s="62" t="s">
        <v>456</v>
      </c>
      <c r="D30" s="191" t="s">
        <v>68</v>
      </c>
      <c r="E30" s="107">
        <v>50</v>
      </c>
      <c r="F30" s="36"/>
      <c r="G30" s="26"/>
      <c r="H30" s="16">
        <f t="shared" si="0"/>
        <v>0</v>
      </c>
      <c r="I30" s="26"/>
      <c r="J30" s="26"/>
      <c r="K30" s="17">
        <f t="shared" si="1"/>
        <v>0</v>
      </c>
      <c r="L30" s="18">
        <f t="shared" si="2"/>
        <v>0</v>
      </c>
      <c r="M30" s="16">
        <f t="shared" si="3"/>
        <v>0</v>
      </c>
      <c r="N30" s="16">
        <f t="shared" si="4"/>
        <v>0</v>
      </c>
      <c r="O30" s="16">
        <f t="shared" si="5"/>
        <v>0</v>
      </c>
      <c r="P30" s="17">
        <f t="shared" si="6"/>
        <v>0</v>
      </c>
    </row>
    <row r="31" spans="1:16" x14ac:dyDescent="0.25">
      <c r="A31" s="62">
        <v>19</v>
      </c>
      <c r="B31" s="62"/>
      <c r="C31" s="63" t="s">
        <v>457</v>
      </c>
      <c r="D31" s="191" t="s">
        <v>479</v>
      </c>
      <c r="E31" s="107">
        <v>0.8</v>
      </c>
      <c r="F31" s="36"/>
      <c r="G31" s="26"/>
      <c r="H31" s="16">
        <f t="shared" si="0"/>
        <v>0</v>
      </c>
      <c r="I31" s="26"/>
      <c r="J31" s="26"/>
      <c r="K31" s="17">
        <f t="shared" si="1"/>
        <v>0</v>
      </c>
      <c r="L31" s="18">
        <f t="shared" si="2"/>
        <v>0</v>
      </c>
      <c r="M31" s="16">
        <f t="shared" si="3"/>
        <v>0</v>
      </c>
      <c r="N31" s="16">
        <f t="shared" si="4"/>
        <v>0</v>
      </c>
      <c r="O31" s="16">
        <f t="shared" si="5"/>
        <v>0</v>
      </c>
      <c r="P31" s="17">
        <f t="shared" si="6"/>
        <v>0</v>
      </c>
    </row>
    <row r="32" spans="1:16" x14ac:dyDescent="0.25">
      <c r="A32" s="62">
        <v>20</v>
      </c>
      <c r="B32" s="62"/>
      <c r="C32" s="63" t="s">
        <v>458</v>
      </c>
      <c r="D32" s="191" t="s">
        <v>73</v>
      </c>
      <c r="E32" s="107">
        <v>100</v>
      </c>
      <c r="F32" s="36"/>
      <c r="G32" s="26"/>
      <c r="H32" s="16">
        <f t="shared" si="0"/>
        <v>0</v>
      </c>
      <c r="I32" s="26"/>
      <c r="J32" s="26"/>
      <c r="K32" s="17">
        <f t="shared" si="1"/>
        <v>0</v>
      </c>
      <c r="L32" s="18">
        <f t="shared" si="2"/>
        <v>0</v>
      </c>
      <c r="M32" s="16">
        <f t="shared" si="3"/>
        <v>0</v>
      </c>
      <c r="N32" s="16">
        <f t="shared" si="4"/>
        <v>0</v>
      </c>
      <c r="O32" s="16">
        <f t="shared" si="5"/>
        <v>0</v>
      </c>
      <c r="P32" s="17">
        <f t="shared" si="6"/>
        <v>0</v>
      </c>
    </row>
    <row r="33" spans="1:16" x14ac:dyDescent="0.25">
      <c r="A33" s="62">
        <v>21</v>
      </c>
      <c r="B33" s="62"/>
      <c r="C33" s="63" t="s">
        <v>459</v>
      </c>
      <c r="D33" s="191" t="s">
        <v>73</v>
      </c>
      <c r="E33" s="107">
        <v>40</v>
      </c>
      <c r="F33" s="36"/>
      <c r="G33" s="26"/>
      <c r="H33" s="16">
        <f t="shared" si="0"/>
        <v>0</v>
      </c>
      <c r="I33" s="26"/>
      <c r="J33" s="26"/>
      <c r="K33" s="17">
        <f t="shared" si="1"/>
        <v>0</v>
      </c>
      <c r="L33" s="18">
        <f t="shared" si="2"/>
        <v>0</v>
      </c>
      <c r="M33" s="16">
        <f t="shared" si="3"/>
        <v>0</v>
      </c>
      <c r="N33" s="16">
        <f t="shared" si="4"/>
        <v>0</v>
      </c>
      <c r="O33" s="16">
        <f t="shared" si="5"/>
        <v>0</v>
      </c>
      <c r="P33" s="17">
        <f t="shared" si="6"/>
        <v>0</v>
      </c>
    </row>
    <row r="34" spans="1:16" x14ac:dyDescent="0.25">
      <c r="A34" s="62">
        <v>22</v>
      </c>
      <c r="B34" s="62"/>
      <c r="C34" s="63" t="s">
        <v>460</v>
      </c>
      <c r="D34" s="191" t="s">
        <v>479</v>
      </c>
      <c r="E34" s="107">
        <v>1</v>
      </c>
      <c r="F34" s="36"/>
      <c r="G34" s="26"/>
      <c r="H34" s="16">
        <f t="shared" si="0"/>
        <v>0</v>
      </c>
      <c r="I34" s="26"/>
      <c r="J34" s="26"/>
      <c r="K34" s="17">
        <f t="shared" si="1"/>
        <v>0</v>
      </c>
      <c r="L34" s="18">
        <f t="shared" si="2"/>
        <v>0</v>
      </c>
      <c r="M34" s="16">
        <f t="shared" si="3"/>
        <v>0</v>
      </c>
      <c r="N34" s="16">
        <f t="shared" si="4"/>
        <v>0</v>
      </c>
      <c r="O34" s="16">
        <f t="shared" si="5"/>
        <v>0</v>
      </c>
      <c r="P34" s="17">
        <f t="shared" si="6"/>
        <v>0</v>
      </c>
    </row>
    <row r="35" spans="1:16" x14ac:dyDescent="0.25">
      <c r="A35" s="62">
        <v>23</v>
      </c>
      <c r="B35" s="62"/>
      <c r="C35" s="63" t="s">
        <v>461</v>
      </c>
      <c r="D35" s="191" t="s">
        <v>479</v>
      </c>
      <c r="E35" s="107">
        <v>1</v>
      </c>
      <c r="F35" s="36"/>
      <c r="G35" s="26"/>
      <c r="H35" s="16">
        <f t="shared" si="0"/>
        <v>0</v>
      </c>
      <c r="I35" s="26"/>
      <c r="J35" s="26"/>
      <c r="K35" s="17">
        <f t="shared" si="1"/>
        <v>0</v>
      </c>
      <c r="L35" s="18">
        <f t="shared" si="2"/>
        <v>0</v>
      </c>
      <c r="M35" s="16">
        <f t="shared" si="3"/>
        <v>0</v>
      </c>
      <c r="N35" s="16">
        <f t="shared" si="4"/>
        <v>0</v>
      </c>
      <c r="O35" s="16">
        <f t="shared" si="5"/>
        <v>0</v>
      </c>
      <c r="P35" s="17">
        <f t="shared" si="6"/>
        <v>0</v>
      </c>
    </row>
    <row r="36" spans="1:16" x14ac:dyDescent="0.25">
      <c r="A36" s="256" t="s">
        <v>118</v>
      </c>
      <c r="B36" s="257"/>
      <c r="C36" s="273"/>
      <c r="D36" s="273"/>
      <c r="E36" s="273"/>
      <c r="F36" s="257"/>
      <c r="G36" s="257"/>
      <c r="H36" s="257"/>
      <c r="I36" s="257"/>
      <c r="J36" s="257"/>
      <c r="K36" s="258"/>
      <c r="L36" s="29">
        <f>SUM(L14:L35)</f>
        <v>0</v>
      </c>
      <c r="M36" s="30">
        <f>SUM(M14:M35)</f>
        <v>0</v>
      </c>
      <c r="N36" s="30">
        <f>SUM(N14:N35)</f>
        <v>0</v>
      </c>
      <c r="O36" s="30">
        <f>SUM(O14:O35)</f>
        <v>0</v>
      </c>
      <c r="P36" s="31">
        <f>SUM(P14:P35)</f>
        <v>0</v>
      </c>
    </row>
    <row r="37" spans="1:16" x14ac:dyDescent="0.25">
      <c r="A37" s="12"/>
      <c r="B37" s="12"/>
      <c r="C37" s="12"/>
      <c r="D37" s="12"/>
      <c r="E37" s="149"/>
      <c r="F37" s="12"/>
      <c r="G37" s="12"/>
      <c r="H37" s="12"/>
      <c r="I37" s="12"/>
      <c r="J37" s="12"/>
      <c r="K37" s="12"/>
      <c r="L37" s="12"/>
      <c r="M37" s="12"/>
      <c r="N37" s="12"/>
      <c r="O37" s="12"/>
      <c r="P37" s="12"/>
    </row>
    <row r="38" spans="1:16" x14ac:dyDescent="0.25">
      <c r="A38" s="12"/>
      <c r="B38" s="12"/>
      <c r="C38" s="12"/>
      <c r="D38" s="12"/>
      <c r="E38" s="149"/>
      <c r="F38" s="12"/>
      <c r="G38" s="12"/>
      <c r="H38" s="12"/>
      <c r="I38" s="12"/>
      <c r="J38" s="12"/>
      <c r="K38" s="12"/>
      <c r="L38" s="12"/>
      <c r="M38" s="12"/>
      <c r="N38" s="12"/>
      <c r="O38" s="12"/>
      <c r="P38" s="12"/>
    </row>
    <row r="39" spans="1:16" x14ac:dyDescent="0.25">
      <c r="A39" s="7" t="s">
        <v>19</v>
      </c>
      <c r="B39" s="12"/>
      <c r="C39" s="255">
        <f>'Kops a'!C41:H41</f>
        <v>0</v>
      </c>
      <c r="D39" s="255"/>
      <c r="E39" s="255"/>
      <c r="F39" s="255"/>
      <c r="G39" s="255"/>
      <c r="H39" s="255"/>
      <c r="I39" s="12"/>
      <c r="J39" s="12"/>
      <c r="K39" s="12"/>
      <c r="L39" s="12"/>
      <c r="M39" s="12"/>
      <c r="N39" s="12"/>
      <c r="O39" s="12"/>
      <c r="P39" s="12"/>
    </row>
    <row r="40" spans="1:16" x14ac:dyDescent="0.25">
      <c r="A40" s="12"/>
      <c r="B40" s="12"/>
      <c r="C40" s="204" t="s">
        <v>20</v>
      </c>
      <c r="D40" s="204"/>
      <c r="E40" s="204"/>
      <c r="F40" s="204"/>
      <c r="G40" s="204"/>
      <c r="H40" s="204"/>
      <c r="I40" s="12"/>
      <c r="J40" s="12"/>
      <c r="K40" s="12"/>
      <c r="L40" s="12"/>
      <c r="M40" s="12"/>
      <c r="N40" s="12"/>
      <c r="O40" s="12"/>
      <c r="P40" s="12"/>
    </row>
    <row r="41" spans="1:16" x14ac:dyDescent="0.25">
      <c r="A41" s="12"/>
      <c r="B41" s="12"/>
      <c r="C41" s="12"/>
      <c r="D41" s="12"/>
      <c r="E41" s="149"/>
      <c r="F41" s="12"/>
      <c r="G41" s="12"/>
      <c r="H41" s="12"/>
      <c r="I41" s="12"/>
      <c r="J41" s="12"/>
      <c r="K41" s="12"/>
      <c r="L41" s="12"/>
      <c r="M41" s="12"/>
      <c r="N41" s="12"/>
      <c r="O41" s="12"/>
      <c r="P41" s="12"/>
    </row>
    <row r="42" spans="1:16" x14ac:dyDescent="0.25">
      <c r="A42" s="53" t="str">
        <f>'Kops a'!A44</f>
        <v>Tāme sastādīta 20__. gada __. _________</v>
      </c>
      <c r="B42" s="54"/>
      <c r="C42" s="54"/>
      <c r="D42" s="54"/>
      <c r="E42" s="149"/>
      <c r="F42" s="12"/>
      <c r="G42" s="12"/>
      <c r="H42" s="12"/>
      <c r="I42" s="12"/>
      <c r="J42" s="12"/>
      <c r="K42" s="12"/>
      <c r="L42" s="12"/>
      <c r="M42" s="12"/>
      <c r="N42" s="12"/>
      <c r="O42" s="12"/>
      <c r="P42" s="12"/>
    </row>
    <row r="43" spans="1:16" x14ac:dyDescent="0.25">
      <c r="A43" s="12"/>
      <c r="B43" s="12"/>
      <c r="C43" s="12"/>
      <c r="D43" s="12"/>
      <c r="E43" s="149"/>
      <c r="F43" s="12"/>
      <c r="G43" s="12"/>
      <c r="H43" s="12"/>
      <c r="I43" s="12"/>
      <c r="J43" s="12"/>
      <c r="K43" s="12"/>
      <c r="L43" s="12"/>
      <c r="M43" s="12"/>
      <c r="N43" s="12"/>
      <c r="O43" s="12"/>
      <c r="P43" s="12"/>
    </row>
    <row r="44" spans="1:16" x14ac:dyDescent="0.25">
      <c r="A44" s="7" t="s">
        <v>49</v>
      </c>
      <c r="B44" s="12"/>
      <c r="C44" s="255">
        <f>'Kops a'!C46:H46</f>
        <v>0</v>
      </c>
      <c r="D44" s="255"/>
      <c r="E44" s="255"/>
      <c r="F44" s="255"/>
      <c r="G44" s="255"/>
      <c r="H44" s="255"/>
      <c r="I44" s="12"/>
      <c r="J44" s="12"/>
      <c r="K44" s="12"/>
      <c r="L44" s="12"/>
      <c r="M44" s="12"/>
      <c r="N44" s="12"/>
      <c r="O44" s="12"/>
      <c r="P44" s="12"/>
    </row>
    <row r="45" spans="1:16" x14ac:dyDescent="0.25">
      <c r="A45" s="12"/>
      <c r="B45" s="12"/>
      <c r="C45" s="204" t="s">
        <v>20</v>
      </c>
      <c r="D45" s="204"/>
      <c r="E45" s="204"/>
      <c r="F45" s="204"/>
      <c r="G45" s="204"/>
      <c r="H45" s="204"/>
      <c r="I45" s="12"/>
      <c r="J45" s="12"/>
      <c r="K45" s="12"/>
      <c r="L45" s="12"/>
      <c r="M45" s="12"/>
      <c r="N45" s="12"/>
      <c r="O45" s="12"/>
      <c r="P45" s="12"/>
    </row>
    <row r="46" spans="1:16" x14ac:dyDescent="0.25">
      <c r="A46" s="12"/>
      <c r="B46" s="12"/>
      <c r="C46" s="12"/>
      <c r="D46" s="12"/>
      <c r="E46" s="149"/>
      <c r="F46" s="12"/>
      <c r="G46" s="12"/>
      <c r="H46" s="12"/>
      <c r="I46" s="12"/>
      <c r="J46" s="12"/>
      <c r="K46" s="12"/>
      <c r="L46" s="12"/>
      <c r="M46" s="12"/>
      <c r="N46" s="12"/>
      <c r="O46" s="12"/>
      <c r="P46" s="12"/>
    </row>
    <row r="47" spans="1:16" x14ac:dyDescent="0.25">
      <c r="A47" s="53" t="s">
        <v>119</v>
      </c>
      <c r="B47" s="54"/>
      <c r="C47" s="55">
        <f>'Kops a'!C49</f>
        <v>0</v>
      </c>
      <c r="D47" s="54"/>
      <c r="E47" s="149"/>
      <c r="F47" s="12"/>
      <c r="G47" s="12"/>
      <c r="H47" s="12"/>
      <c r="I47" s="12"/>
      <c r="J47" s="12"/>
      <c r="K47" s="12"/>
      <c r="L47" s="12"/>
      <c r="M47" s="12"/>
      <c r="N47" s="12"/>
      <c r="O47" s="12"/>
      <c r="P47" s="12"/>
    </row>
    <row r="48" spans="1:16" x14ac:dyDescent="0.25">
      <c r="A48" s="12"/>
      <c r="B48" s="12"/>
      <c r="C48" s="12"/>
      <c r="D48" s="12"/>
      <c r="E48" s="149"/>
      <c r="F48" s="12"/>
      <c r="G48" s="12"/>
      <c r="H48" s="12"/>
      <c r="I48" s="12"/>
      <c r="J48" s="12"/>
      <c r="K48" s="12"/>
      <c r="L48" s="12"/>
      <c r="M48" s="12"/>
      <c r="N48" s="12"/>
      <c r="O48" s="12"/>
      <c r="P48" s="12"/>
    </row>
    <row r="49" spans="2:5" ht="13.5" x14ac:dyDescent="0.25">
      <c r="B49" s="35" t="s">
        <v>120</v>
      </c>
      <c r="E49" s="143"/>
    </row>
    <row r="50" spans="2:5" ht="12" x14ac:dyDescent="0.25">
      <c r="B50" s="56" t="s">
        <v>121</v>
      </c>
      <c r="E50" s="143"/>
    </row>
    <row r="51" spans="2:5" ht="12" x14ac:dyDescent="0.25">
      <c r="B51" s="56" t="s">
        <v>122</v>
      </c>
      <c r="E51" s="143"/>
    </row>
    <row r="52" spans="2:5" x14ac:dyDescent="0.25">
      <c r="E52" s="143"/>
    </row>
  </sheetData>
  <mergeCells count="22">
    <mergeCell ref="D7:L7"/>
    <mergeCell ref="C2:I2"/>
    <mergeCell ref="C3:I3"/>
    <mergeCell ref="C4:I4"/>
    <mergeCell ref="D5:L5"/>
    <mergeCell ref="D6:L6"/>
    <mergeCell ref="C45:H45"/>
    <mergeCell ref="D8:L8"/>
    <mergeCell ref="A9:F9"/>
    <mergeCell ref="J9:M9"/>
    <mergeCell ref="N9:O9"/>
    <mergeCell ref="A12:A13"/>
    <mergeCell ref="B12:B13"/>
    <mergeCell ref="C12:C13"/>
    <mergeCell ref="D12:D13"/>
    <mergeCell ref="E12:E13"/>
    <mergeCell ref="F12:K12"/>
    <mergeCell ref="L12:P12"/>
    <mergeCell ref="A36:K36"/>
    <mergeCell ref="C39:H39"/>
    <mergeCell ref="C40:H40"/>
    <mergeCell ref="C44:H44"/>
  </mergeCells>
  <conditionalFormatting sqref="F15:G15 G17 G19 G21 G24 G26 G28 G30 G32 G34 I15:J35 F16:F35">
    <cfRule type="cellIs" dxfId="79" priority="18" operator="equal">
      <formula>0</formula>
    </cfRule>
  </conditionalFormatting>
  <conditionalFormatting sqref="N9:O9 H14:H35 K14:P35">
    <cfRule type="cellIs" dxfId="78" priority="17" operator="equal">
      <formula>0</formula>
    </cfRule>
  </conditionalFormatting>
  <conditionalFormatting sqref="A9:F9">
    <cfRule type="containsText" dxfId="77"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76" priority="15" operator="equal">
      <formula>0</formula>
    </cfRule>
  </conditionalFormatting>
  <conditionalFormatting sqref="O10">
    <cfRule type="cellIs" dxfId="75" priority="14" operator="equal">
      <formula>"20__. gada __. _________"</formula>
    </cfRule>
  </conditionalFormatting>
  <conditionalFormatting sqref="A36:K36">
    <cfRule type="containsText" dxfId="74" priority="13" operator="containsText" text="Tiešās izmaksas kopā, t. sk. darba devēja sociālais nodoklis __.__% ">
      <formula>NOT(ISERROR(SEARCH("Tiešās izmaksas kopā, t. sk. darba devēja sociālais nodoklis __.__% ",A36)))</formula>
    </cfRule>
  </conditionalFormatting>
  <conditionalFormatting sqref="L36:P36">
    <cfRule type="cellIs" dxfId="73" priority="12" operator="equal">
      <formula>0</formula>
    </cfRule>
  </conditionalFormatting>
  <conditionalFormatting sqref="C4:I4">
    <cfRule type="cellIs" dxfId="72" priority="11" operator="equal">
      <formula>0</formula>
    </cfRule>
  </conditionalFormatting>
  <conditionalFormatting sqref="D5:L8">
    <cfRule type="cellIs" dxfId="71" priority="10" operator="equal">
      <formula>0</formula>
    </cfRule>
  </conditionalFormatting>
  <conditionalFormatting sqref="F14:G14 G16 G18 G20 G22:G23 G25 G27 G29 G31 G33 G35">
    <cfRule type="cellIs" dxfId="70" priority="9" operator="equal">
      <formula>0</formula>
    </cfRule>
  </conditionalFormatting>
  <conditionalFormatting sqref="I14:J14">
    <cfRule type="cellIs" dxfId="69" priority="8" operator="equal">
      <formula>0</formula>
    </cfRule>
  </conditionalFormatting>
  <conditionalFormatting sqref="P10">
    <cfRule type="cellIs" dxfId="68" priority="7" operator="equal">
      <formula>"20__. gada __. _________"</formula>
    </cfRule>
  </conditionalFormatting>
  <conditionalFormatting sqref="C44:H44">
    <cfRule type="cellIs" dxfId="67" priority="4" operator="equal">
      <formula>0</formula>
    </cfRule>
  </conditionalFormatting>
  <conditionalFormatting sqref="C39:H39">
    <cfRule type="cellIs" dxfId="66" priority="3" operator="equal">
      <formula>0</formula>
    </cfRule>
  </conditionalFormatting>
  <conditionalFormatting sqref="C44:H44 C47 C39:H39">
    <cfRule type="cellIs" dxfId="65" priority="2" operator="equal">
      <formula>0</formula>
    </cfRule>
  </conditionalFormatting>
  <conditionalFormatting sqref="D1">
    <cfRule type="cellIs" dxfId="64"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2336B004-E7F6-4B67-9F5A-8D25CC72840E}">
            <xm:f>NOT(ISERROR(SEARCH("Tāme sastādīta ____. gada ___. ______________",A42)))</xm:f>
            <xm:f>"Tāme sastādīta ____. gada ___. ______________"</xm:f>
            <x14:dxf>
              <font>
                <color auto="1"/>
              </font>
              <fill>
                <patternFill>
                  <bgColor rgb="FFC6EFCE"/>
                </patternFill>
              </fill>
            </x14:dxf>
          </x14:cfRule>
          <xm:sqref>A42</xm:sqref>
        </x14:conditionalFormatting>
        <x14:conditionalFormatting xmlns:xm="http://schemas.microsoft.com/office/excel/2006/main">
          <x14:cfRule type="containsText" priority="5" operator="containsText" id="{C95A614C-744E-4671-ABDC-B64DAD43FF63}">
            <xm:f>NOT(ISERROR(SEARCH("Sertifikāta Nr. _________________________________",A47)))</xm:f>
            <xm:f>"Sertifikāta Nr. _________________________________"</xm:f>
            <x14:dxf>
              <font>
                <color auto="1"/>
              </font>
              <fill>
                <patternFill>
                  <bgColor rgb="FFC6EFCE"/>
                </patternFill>
              </fill>
            </x14:dxf>
          </x14:cfRule>
          <xm:sqref>A47</xm:sqref>
        </x14:conditionalFormatting>
      </x14:conditionalFormatting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6"/>
  <dimension ref="A1:P75"/>
  <sheetViews>
    <sheetView view="pageBreakPreview" topLeftCell="A39" zoomScaleNormal="100" zoomScaleSheetLayoutView="100" workbookViewId="0">
      <selection activeCell="B75" sqref="B75"/>
    </sheetView>
  </sheetViews>
  <sheetFormatPr defaultColWidth="9.140625" defaultRowHeight="11.25" x14ac:dyDescent="0.25"/>
  <cols>
    <col min="1" max="1" width="4.5703125" style="7" customWidth="1"/>
    <col min="2" max="2" width="15.5703125" style="155" customWidth="1"/>
    <col min="3" max="3" width="43.85546875" style="7" customWidth="1"/>
    <col min="4" max="4" width="7.7109375" style="40" customWidth="1"/>
    <col min="5" max="12" width="5.7109375" style="7" customWidth="1"/>
    <col min="13" max="13" width="6.5703125" style="7" customWidth="1"/>
    <col min="14" max="14" width="7.42578125" style="7" customWidth="1"/>
    <col min="15" max="15" width="5.7109375" style="7" customWidth="1"/>
    <col min="16" max="16" width="9" style="7" customWidth="1"/>
    <col min="17" max="16384" width="9.140625" style="7"/>
  </cols>
  <sheetData>
    <row r="1" spans="1:16" ht="15" customHeight="1" x14ac:dyDescent="0.25">
      <c r="C1" s="144" t="s">
        <v>50</v>
      </c>
      <c r="D1" s="159">
        <f>'Kops a'!A28</f>
        <v>14</v>
      </c>
      <c r="N1" s="10"/>
      <c r="O1" s="144"/>
      <c r="P1" s="10"/>
    </row>
    <row r="2" spans="1:16" x14ac:dyDescent="0.25">
      <c r="A2" s="11"/>
      <c r="B2" s="157"/>
      <c r="C2" s="259" t="s">
        <v>462</v>
      </c>
      <c r="D2" s="259"/>
      <c r="E2" s="259"/>
      <c r="F2" s="259"/>
      <c r="G2" s="259"/>
      <c r="H2" s="259"/>
      <c r="I2" s="259"/>
      <c r="J2" s="11"/>
    </row>
    <row r="3" spans="1:16" x14ac:dyDescent="0.25">
      <c r="A3" s="147"/>
      <c r="B3" s="157"/>
      <c r="C3" s="251" t="s">
        <v>27</v>
      </c>
      <c r="D3" s="251"/>
      <c r="E3" s="251"/>
      <c r="F3" s="251"/>
      <c r="G3" s="251"/>
      <c r="H3" s="251"/>
      <c r="I3" s="251"/>
      <c r="J3" s="147"/>
    </row>
    <row r="4" spans="1:16" x14ac:dyDescent="0.25">
      <c r="A4" s="147"/>
      <c r="B4" s="157"/>
      <c r="C4" s="205" t="s">
        <v>5</v>
      </c>
      <c r="D4" s="205"/>
      <c r="E4" s="205"/>
      <c r="F4" s="205"/>
      <c r="G4" s="205"/>
      <c r="H4" s="205"/>
      <c r="I4" s="205"/>
      <c r="J4" s="147"/>
    </row>
    <row r="5" spans="1:16" x14ac:dyDescent="0.25">
      <c r="C5" s="156" t="s">
        <v>6</v>
      </c>
      <c r="D5" s="272" t="str">
        <f>'Kops a'!D6</f>
        <v>Daudzdzīvokļu dzīvojamā ēka</v>
      </c>
      <c r="E5" s="272"/>
      <c r="F5" s="272"/>
      <c r="G5" s="272"/>
      <c r="H5" s="272"/>
      <c r="I5" s="272"/>
      <c r="J5" s="272"/>
      <c r="K5" s="272"/>
      <c r="L5" s="272"/>
      <c r="M5" s="12"/>
      <c r="N5" s="12"/>
      <c r="O5" s="12"/>
      <c r="P5" s="12"/>
    </row>
    <row r="6" spans="1:16" x14ac:dyDescent="0.25">
      <c r="C6" s="156"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56" t="s">
        <v>9</v>
      </c>
      <c r="D7" s="272" t="str">
        <f>'Kops a'!D8</f>
        <v>Dzintaru iela 97/99, Liepāja</v>
      </c>
      <c r="E7" s="272"/>
      <c r="F7" s="272"/>
      <c r="G7" s="272"/>
      <c r="H7" s="272"/>
      <c r="I7" s="272"/>
      <c r="J7" s="272"/>
      <c r="K7" s="272"/>
      <c r="L7" s="272"/>
      <c r="M7" s="12"/>
      <c r="N7" s="12"/>
      <c r="O7" s="12"/>
      <c r="P7" s="12"/>
    </row>
    <row r="8" spans="1:16" x14ac:dyDescent="0.25">
      <c r="C8" s="156"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P60</f>
        <v>0</v>
      </c>
      <c r="O9" s="271"/>
      <c r="P9" s="12"/>
    </row>
    <row r="10" spans="1:16" x14ac:dyDescent="0.25">
      <c r="A10" s="13"/>
      <c r="B10" s="13"/>
      <c r="C10" s="144"/>
      <c r="D10" s="143"/>
      <c r="L10" s="11"/>
      <c r="M10" s="11"/>
      <c r="O10" s="41"/>
      <c r="P10" s="42" t="str">
        <f>A66</f>
        <v>Tāme sastādīta 20__. gada __. _________</v>
      </c>
    </row>
    <row r="11" spans="1:16" ht="12" thickBot="1" x14ac:dyDescent="0.3">
      <c r="A11" s="13"/>
      <c r="B11" s="13"/>
      <c r="C11" s="144"/>
      <c r="D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26.75" customHeight="1" thickBot="1" x14ac:dyDescent="0.3">
      <c r="A13" s="265"/>
      <c r="B13" s="267"/>
      <c r="C13" s="268"/>
      <c r="D13" s="270"/>
      <c r="E13" s="254"/>
      <c r="F13" s="150" t="s">
        <v>60</v>
      </c>
      <c r="G13" s="151" t="s">
        <v>61</v>
      </c>
      <c r="H13" s="151" t="s">
        <v>62</v>
      </c>
      <c r="I13" s="151" t="s">
        <v>63</v>
      </c>
      <c r="J13" s="151" t="s">
        <v>64</v>
      </c>
      <c r="K13" s="25" t="s">
        <v>65</v>
      </c>
      <c r="L13" s="150" t="s">
        <v>60</v>
      </c>
      <c r="M13" s="151" t="s">
        <v>62</v>
      </c>
      <c r="N13" s="151" t="s">
        <v>63</v>
      </c>
      <c r="O13" s="151" t="s">
        <v>64</v>
      </c>
      <c r="P13" s="25" t="s">
        <v>65</v>
      </c>
    </row>
    <row r="14" spans="1:16" ht="34.5" customHeight="1" x14ac:dyDescent="0.25">
      <c r="A14" s="47">
        <v>1</v>
      </c>
      <c r="B14" s="38" t="s">
        <v>464</v>
      </c>
      <c r="C14" s="47" t="s">
        <v>463</v>
      </c>
      <c r="D14" s="38" t="s">
        <v>68</v>
      </c>
      <c r="E14" s="116">
        <f>SUM(E15:E19)</f>
        <v>260</v>
      </c>
      <c r="F14" s="28"/>
      <c r="G14" s="26"/>
      <c r="H14" s="26">
        <f>ROUND(F14*G14,2)</f>
        <v>0</v>
      </c>
      <c r="I14" s="26"/>
      <c r="J14" s="26"/>
      <c r="K14" s="27">
        <f>SUM(H14:J14)</f>
        <v>0</v>
      </c>
      <c r="L14" s="28">
        <f>ROUND(E14*F14,2)</f>
        <v>0</v>
      </c>
      <c r="M14" s="26">
        <f>ROUND(H14*E14,2)</f>
        <v>0</v>
      </c>
      <c r="N14" s="26">
        <f>ROUND(I14*E14,2)</f>
        <v>0</v>
      </c>
      <c r="O14" s="26">
        <f>ROUND(J14*E14,2)</f>
        <v>0</v>
      </c>
      <c r="P14" s="27">
        <f>SUM(M14:O14)</f>
        <v>0</v>
      </c>
    </row>
    <row r="15" spans="1:16" ht="12.75" customHeight="1" x14ac:dyDescent="0.25">
      <c r="A15" s="47">
        <v>2</v>
      </c>
      <c r="B15" s="38" t="s">
        <v>466</v>
      </c>
      <c r="C15" s="278" t="s">
        <v>465</v>
      </c>
      <c r="D15" s="38" t="s">
        <v>68</v>
      </c>
      <c r="E15" s="117">
        <v>5</v>
      </c>
      <c r="F15" s="28"/>
      <c r="G15" s="26"/>
      <c r="H15" s="26">
        <f t="shared" ref="H15:H59" si="0">ROUND(F15*G15,2)</f>
        <v>0</v>
      </c>
      <c r="I15" s="26"/>
      <c r="J15" s="26"/>
      <c r="K15" s="27">
        <f t="shared" ref="K15:K59" si="1">SUM(H15:J15)</f>
        <v>0</v>
      </c>
      <c r="L15" s="28">
        <f t="shared" ref="L15:L59" si="2">ROUND(E15*F15,2)</f>
        <v>0</v>
      </c>
      <c r="M15" s="26">
        <f t="shared" ref="M15:M59" si="3">ROUND(H15*E15,2)</f>
        <v>0</v>
      </c>
      <c r="N15" s="26">
        <f t="shared" ref="N15:N59" si="4">ROUND(I15*E15,2)</f>
        <v>0</v>
      </c>
      <c r="O15" s="26">
        <f t="shared" ref="O15:O59" si="5">ROUND(J15*E15,2)</f>
        <v>0</v>
      </c>
      <c r="P15" s="27">
        <f t="shared" ref="P15:P59" si="6">SUM(M15:O15)</f>
        <v>0</v>
      </c>
    </row>
    <row r="16" spans="1:16" ht="12.75" customHeight="1" x14ac:dyDescent="0.25">
      <c r="A16" s="47">
        <v>3</v>
      </c>
      <c r="B16" s="38" t="s">
        <v>467</v>
      </c>
      <c r="C16" s="279"/>
      <c r="D16" s="38" t="s">
        <v>68</v>
      </c>
      <c r="E16" s="117">
        <v>5</v>
      </c>
      <c r="F16" s="28"/>
      <c r="G16" s="26"/>
      <c r="H16" s="26">
        <f t="shared" si="0"/>
        <v>0</v>
      </c>
      <c r="I16" s="26"/>
      <c r="J16" s="26"/>
      <c r="K16" s="27">
        <f t="shared" si="1"/>
        <v>0</v>
      </c>
      <c r="L16" s="28">
        <f t="shared" si="2"/>
        <v>0</v>
      </c>
      <c r="M16" s="26">
        <f t="shared" si="3"/>
        <v>0</v>
      </c>
      <c r="N16" s="26">
        <f t="shared" si="4"/>
        <v>0</v>
      </c>
      <c r="O16" s="26">
        <f t="shared" si="5"/>
        <v>0</v>
      </c>
      <c r="P16" s="27">
        <f t="shared" si="6"/>
        <v>0</v>
      </c>
    </row>
    <row r="17" spans="1:16" ht="12.75" customHeight="1" x14ac:dyDescent="0.25">
      <c r="A17" s="47">
        <v>4</v>
      </c>
      <c r="B17" s="38" t="s">
        <v>468</v>
      </c>
      <c r="C17" s="279"/>
      <c r="D17" s="38" t="s">
        <v>68</v>
      </c>
      <c r="E17" s="117">
        <v>10</v>
      </c>
      <c r="F17" s="28"/>
      <c r="G17" s="26"/>
      <c r="H17" s="26">
        <f t="shared" si="0"/>
        <v>0</v>
      </c>
      <c r="I17" s="26"/>
      <c r="J17" s="26"/>
      <c r="K17" s="27">
        <f t="shared" si="1"/>
        <v>0</v>
      </c>
      <c r="L17" s="28">
        <f t="shared" si="2"/>
        <v>0</v>
      </c>
      <c r="M17" s="26">
        <f t="shared" si="3"/>
        <v>0</v>
      </c>
      <c r="N17" s="26">
        <f t="shared" si="4"/>
        <v>0</v>
      </c>
      <c r="O17" s="26">
        <f t="shared" si="5"/>
        <v>0</v>
      </c>
      <c r="P17" s="27">
        <f t="shared" si="6"/>
        <v>0</v>
      </c>
    </row>
    <row r="18" spans="1:16" ht="12.75" customHeight="1" x14ac:dyDescent="0.25">
      <c r="A18" s="47">
        <v>5</v>
      </c>
      <c r="B18" s="38" t="s">
        <v>469</v>
      </c>
      <c r="C18" s="279"/>
      <c r="D18" s="38" t="s">
        <v>68</v>
      </c>
      <c r="E18" s="117">
        <v>120</v>
      </c>
      <c r="F18" s="28"/>
      <c r="G18" s="26"/>
      <c r="H18" s="26">
        <f t="shared" si="0"/>
        <v>0</v>
      </c>
      <c r="I18" s="26"/>
      <c r="J18" s="26"/>
      <c r="K18" s="27">
        <f t="shared" si="1"/>
        <v>0</v>
      </c>
      <c r="L18" s="28">
        <f t="shared" si="2"/>
        <v>0</v>
      </c>
      <c r="M18" s="26">
        <f t="shared" si="3"/>
        <v>0</v>
      </c>
      <c r="N18" s="26">
        <f t="shared" si="4"/>
        <v>0</v>
      </c>
      <c r="O18" s="26">
        <f t="shared" si="5"/>
        <v>0</v>
      </c>
      <c r="P18" s="27">
        <f t="shared" si="6"/>
        <v>0</v>
      </c>
    </row>
    <row r="19" spans="1:16" ht="12.75" customHeight="1" x14ac:dyDescent="0.25">
      <c r="A19" s="47">
        <v>6</v>
      </c>
      <c r="B19" s="38" t="s">
        <v>470</v>
      </c>
      <c r="C19" s="280"/>
      <c r="D19" s="38" t="s">
        <v>68</v>
      </c>
      <c r="E19" s="118">
        <f>E18</f>
        <v>120</v>
      </c>
      <c r="F19" s="28"/>
      <c r="G19" s="26"/>
      <c r="H19" s="26">
        <f t="shared" si="0"/>
        <v>0</v>
      </c>
      <c r="I19" s="26"/>
      <c r="J19" s="26"/>
      <c r="K19" s="27">
        <f t="shared" si="1"/>
        <v>0</v>
      </c>
      <c r="L19" s="28">
        <f t="shared" si="2"/>
        <v>0</v>
      </c>
      <c r="M19" s="26">
        <f t="shared" si="3"/>
        <v>0</v>
      </c>
      <c r="N19" s="26">
        <f t="shared" si="4"/>
        <v>0</v>
      </c>
      <c r="O19" s="26">
        <f t="shared" si="5"/>
        <v>0</v>
      </c>
      <c r="P19" s="27">
        <f t="shared" si="6"/>
        <v>0</v>
      </c>
    </row>
    <row r="20" spans="1:16" x14ac:dyDescent="0.25">
      <c r="A20" s="47">
        <v>7</v>
      </c>
      <c r="B20" s="38" t="s">
        <v>472</v>
      </c>
      <c r="C20" s="278" t="s">
        <v>471</v>
      </c>
      <c r="D20" s="38" t="s">
        <v>68</v>
      </c>
      <c r="E20" s="117">
        <f>E15</f>
        <v>5</v>
      </c>
      <c r="F20" s="28"/>
      <c r="G20" s="26"/>
      <c r="H20" s="26">
        <f t="shared" si="0"/>
        <v>0</v>
      </c>
      <c r="I20" s="26"/>
      <c r="J20" s="26"/>
      <c r="K20" s="27">
        <f t="shared" si="1"/>
        <v>0</v>
      </c>
      <c r="L20" s="28">
        <f t="shared" si="2"/>
        <v>0</v>
      </c>
      <c r="M20" s="26">
        <f t="shared" si="3"/>
        <v>0</v>
      </c>
      <c r="N20" s="26">
        <f t="shared" si="4"/>
        <v>0</v>
      </c>
      <c r="O20" s="26">
        <f t="shared" si="5"/>
        <v>0</v>
      </c>
      <c r="P20" s="27">
        <f t="shared" si="6"/>
        <v>0</v>
      </c>
    </row>
    <row r="21" spans="1:16" ht="12.75" customHeight="1" x14ac:dyDescent="0.25">
      <c r="A21" s="47">
        <v>8</v>
      </c>
      <c r="B21" s="38" t="s">
        <v>473</v>
      </c>
      <c r="C21" s="279"/>
      <c r="D21" s="38" t="s">
        <v>68</v>
      </c>
      <c r="E21" s="117">
        <f>E16</f>
        <v>5</v>
      </c>
      <c r="F21" s="28"/>
      <c r="G21" s="26"/>
      <c r="H21" s="26">
        <f t="shared" si="0"/>
        <v>0</v>
      </c>
      <c r="I21" s="26"/>
      <c r="J21" s="26"/>
      <c r="K21" s="27">
        <f t="shared" si="1"/>
        <v>0</v>
      </c>
      <c r="L21" s="28">
        <f t="shared" si="2"/>
        <v>0</v>
      </c>
      <c r="M21" s="26">
        <f t="shared" si="3"/>
        <v>0</v>
      </c>
      <c r="N21" s="26">
        <f t="shared" si="4"/>
        <v>0</v>
      </c>
      <c r="O21" s="26">
        <f t="shared" si="5"/>
        <v>0</v>
      </c>
      <c r="P21" s="27">
        <f t="shared" si="6"/>
        <v>0</v>
      </c>
    </row>
    <row r="22" spans="1:16" ht="12.75" customHeight="1" x14ac:dyDescent="0.25">
      <c r="A22" s="47">
        <v>9</v>
      </c>
      <c r="B22" s="38" t="s">
        <v>474</v>
      </c>
      <c r="C22" s="279"/>
      <c r="D22" s="38" t="s">
        <v>68</v>
      </c>
      <c r="E22" s="117">
        <f>E17</f>
        <v>10</v>
      </c>
      <c r="F22" s="28"/>
      <c r="G22" s="26"/>
      <c r="H22" s="26">
        <f t="shared" si="0"/>
        <v>0</v>
      </c>
      <c r="I22" s="26"/>
      <c r="J22" s="26"/>
      <c r="K22" s="27">
        <f t="shared" si="1"/>
        <v>0</v>
      </c>
      <c r="L22" s="28">
        <f t="shared" si="2"/>
        <v>0</v>
      </c>
      <c r="M22" s="26">
        <f t="shared" si="3"/>
        <v>0</v>
      </c>
      <c r="N22" s="26">
        <f t="shared" si="4"/>
        <v>0</v>
      </c>
      <c r="O22" s="26">
        <f t="shared" si="5"/>
        <v>0</v>
      </c>
      <c r="P22" s="27">
        <f t="shared" si="6"/>
        <v>0</v>
      </c>
    </row>
    <row r="23" spans="1:16" ht="12.75" customHeight="1" x14ac:dyDescent="0.25">
      <c r="A23" s="47">
        <v>10</v>
      </c>
      <c r="B23" s="38" t="s">
        <v>475</v>
      </c>
      <c r="C23" s="279"/>
      <c r="D23" s="38" t="s">
        <v>68</v>
      </c>
      <c r="E23" s="117">
        <f>E18</f>
        <v>120</v>
      </c>
      <c r="F23" s="28"/>
      <c r="G23" s="26"/>
      <c r="H23" s="26">
        <f t="shared" si="0"/>
        <v>0</v>
      </c>
      <c r="I23" s="26"/>
      <c r="J23" s="26"/>
      <c r="K23" s="27">
        <f t="shared" si="1"/>
        <v>0</v>
      </c>
      <c r="L23" s="28">
        <f t="shared" si="2"/>
        <v>0</v>
      </c>
      <c r="M23" s="26">
        <f t="shared" si="3"/>
        <v>0</v>
      </c>
      <c r="N23" s="26">
        <f t="shared" si="4"/>
        <v>0</v>
      </c>
      <c r="O23" s="26">
        <f t="shared" si="5"/>
        <v>0</v>
      </c>
      <c r="P23" s="27">
        <f t="shared" si="6"/>
        <v>0</v>
      </c>
    </row>
    <row r="24" spans="1:16" ht="12.75" customHeight="1" x14ac:dyDescent="0.25">
      <c r="A24" s="47">
        <v>11</v>
      </c>
      <c r="B24" s="38" t="s">
        <v>476</v>
      </c>
      <c r="C24" s="280"/>
      <c r="D24" s="38" t="s">
        <v>68</v>
      </c>
      <c r="E24" s="117">
        <f>E19</f>
        <v>120</v>
      </c>
      <c r="F24" s="28"/>
      <c r="G24" s="26"/>
      <c r="H24" s="26">
        <f t="shared" si="0"/>
        <v>0</v>
      </c>
      <c r="I24" s="26"/>
      <c r="J24" s="26"/>
      <c r="K24" s="27">
        <f t="shared" si="1"/>
        <v>0</v>
      </c>
      <c r="L24" s="28">
        <f t="shared" si="2"/>
        <v>0</v>
      </c>
      <c r="M24" s="26">
        <f t="shared" si="3"/>
        <v>0</v>
      </c>
      <c r="N24" s="26">
        <f t="shared" si="4"/>
        <v>0</v>
      </c>
      <c r="O24" s="26">
        <f t="shared" si="5"/>
        <v>0</v>
      </c>
      <c r="P24" s="27">
        <f t="shared" si="6"/>
        <v>0</v>
      </c>
    </row>
    <row r="25" spans="1:16" x14ac:dyDescent="0.25">
      <c r="A25" s="47">
        <v>12</v>
      </c>
      <c r="B25" s="38" t="s">
        <v>478</v>
      </c>
      <c r="C25" s="278" t="s">
        <v>477</v>
      </c>
      <c r="D25" s="38" t="s">
        <v>479</v>
      </c>
      <c r="E25" s="117">
        <v>1</v>
      </c>
      <c r="F25" s="28"/>
      <c r="G25" s="26"/>
      <c r="H25" s="26">
        <f t="shared" si="0"/>
        <v>0</v>
      </c>
      <c r="I25" s="26"/>
      <c r="J25" s="26"/>
      <c r="K25" s="27">
        <f t="shared" si="1"/>
        <v>0</v>
      </c>
      <c r="L25" s="28">
        <f t="shared" si="2"/>
        <v>0</v>
      </c>
      <c r="M25" s="26">
        <f t="shared" si="3"/>
        <v>0</v>
      </c>
      <c r="N25" s="26">
        <f t="shared" si="4"/>
        <v>0</v>
      </c>
      <c r="O25" s="26">
        <f t="shared" si="5"/>
        <v>0</v>
      </c>
      <c r="P25" s="27">
        <f t="shared" si="6"/>
        <v>0</v>
      </c>
    </row>
    <row r="26" spans="1:16" ht="12.75" customHeight="1" x14ac:dyDescent="0.25">
      <c r="A26" s="47">
        <v>13</v>
      </c>
      <c r="B26" s="38" t="s">
        <v>480</v>
      </c>
      <c r="C26" s="280"/>
      <c r="D26" s="38" t="s">
        <v>479</v>
      </c>
      <c r="E26" s="117">
        <f t="shared" ref="E26:E41" si="7">E25</f>
        <v>1</v>
      </c>
      <c r="F26" s="28"/>
      <c r="G26" s="26"/>
      <c r="H26" s="26">
        <f t="shared" si="0"/>
        <v>0</v>
      </c>
      <c r="I26" s="26"/>
      <c r="J26" s="26"/>
      <c r="K26" s="27">
        <f t="shared" si="1"/>
        <v>0</v>
      </c>
      <c r="L26" s="28">
        <f t="shared" si="2"/>
        <v>0</v>
      </c>
      <c r="M26" s="26">
        <f t="shared" si="3"/>
        <v>0</v>
      </c>
      <c r="N26" s="26">
        <f t="shared" si="4"/>
        <v>0</v>
      </c>
      <c r="O26" s="26">
        <f t="shared" si="5"/>
        <v>0</v>
      </c>
      <c r="P26" s="27">
        <f t="shared" si="6"/>
        <v>0</v>
      </c>
    </row>
    <row r="27" spans="1:16" x14ac:dyDescent="0.25">
      <c r="A27" s="47">
        <v>14</v>
      </c>
      <c r="B27" s="38" t="s">
        <v>482</v>
      </c>
      <c r="C27" s="278" t="s">
        <v>481</v>
      </c>
      <c r="D27" s="38" t="s">
        <v>479</v>
      </c>
      <c r="E27" s="117">
        <f t="shared" si="7"/>
        <v>1</v>
      </c>
      <c r="F27" s="28"/>
      <c r="G27" s="26"/>
      <c r="H27" s="26">
        <f t="shared" si="0"/>
        <v>0</v>
      </c>
      <c r="I27" s="26"/>
      <c r="J27" s="26"/>
      <c r="K27" s="27">
        <f t="shared" si="1"/>
        <v>0</v>
      </c>
      <c r="L27" s="28">
        <f t="shared" si="2"/>
        <v>0</v>
      </c>
      <c r="M27" s="26">
        <f t="shared" si="3"/>
        <v>0</v>
      </c>
      <c r="N27" s="26">
        <f t="shared" si="4"/>
        <v>0</v>
      </c>
      <c r="O27" s="26">
        <f t="shared" si="5"/>
        <v>0</v>
      </c>
      <c r="P27" s="27">
        <f t="shared" si="6"/>
        <v>0</v>
      </c>
    </row>
    <row r="28" spans="1:16" ht="12.75" customHeight="1" x14ac:dyDescent="0.25">
      <c r="A28" s="47">
        <v>15</v>
      </c>
      <c r="B28" s="38" t="s">
        <v>483</v>
      </c>
      <c r="C28" s="279"/>
      <c r="D28" s="38" t="s">
        <v>479</v>
      </c>
      <c r="E28" s="117">
        <f t="shared" si="7"/>
        <v>1</v>
      </c>
      <c r="F28" s="28"/>
      <c r="G28" s="26"/>
      <c r="H28" s="26">
        <f t="shared" si="0"/>
        <v>0</v>
      </c>
      <c r="I28" s="26"/>
      <c r="J28" s="26"/>
      <c r="K28" s="27">
        <f t="shared" si="1"/>
        <v>0</v>
      </c>
      <c r="L28" s="28">
        <f t="shared" si="2"/>
        <v>0</v>
      </c>
      <c r="M28" s="26">
        <f t="shared" si="3"/>
        <v>0</v>
      </c>
      <c r="N28" s="26">
        <f t="shared" si="4"/>
        <v>0</v>
      </c>
      <c r="O28" s="26">
        <f t="shared" si="5"/>
        <v>0</v>
      </c>
      <c r="P28" s="27">
        <f t="shared" si="6"/>
        <v>0</v>
      </c>
    </row>
    <row r="29" spans="1:16" ht="12.75" customHeight="1" x14ac:dyDescent="0.25">
      <c r="A29" s="47">
        <v>16</v>
      </c>
      <c r="B29" s="38" t="s">
        <v>484</v>
      </c>
      <c r="C29" s="280"/>
      <c r="D29" s="38" t="s">
        <v>479</v>
      </c>
      <c r="E29" s="117">
        <f t="shared" si="7"/>
        <v>1</v>
      </c>
      <c r="F29" s="28"/>
      <c r="G29" s="26"/>
      <c r="H29" s="26">
        <f t="shared" si="0"/>
        <v>0</v>
      </c>
      <c r="I29" s="26"/>
      <c r="J29" s="26"/>
      <c r="K29" s="27">
        <f t="shared" si="1"/>
        <v>0</v>
      </c>
      <c r="L29" s="28">
        <f t="shared" si="2"/>
        <v>0</v>
      </c>
      <c r="M29" s="26">
        <f t="shared" si="3"/>
        <v>0</v>
      </c>
      <c r="N29" s="26">
        <f t="shared" si="4"/>
        <v>0</v>
      </c>
      <c r="O29" s="26">
        <f t="shared" si="5"/>
        <v>0</v>
      </c>
      <c r="P29" s="27">
        <f t="shared" si="6"/>
        <v>0</v>
      </c>
    </row>
    <row r="30" spans="1:16" x14ac:dyDescent="0.25">
      <c r="A30" s="47">
        <v>17</v>
      </c>
      <c r="B30" s="38" t="s">
        <v>486</v>
      </c>
      <c r="C30" s="278" t="s">
        <v>485</v>
      </c>
      <c r="D30" s="38" t="s">
        <v>479</v>
      </c>
      <c r="E30" s="117">
        <f t="shared" si="7"/>
        <v>1</v>
      </c>
      <c r="F30" s="28"/>
      <c r="G30" s="26"/>
      <c r="H30" s="26">
        <f t="shared" si="0"/>
        <v>0</v>
      </c>
      <c r="I30" s="26"/>
      <c r="J30" s="26"/>
      <c r="K30" s="27">
        <f t="shared" si="1"/>
        <v>0</v>
      </c>
      <c r="L30" s="28">
        <f t="shared" si="2"/>
        <v>0</v>
      </c>
      <c r="M30" s="26">
        <f t="shared" si="3"/>
        <v>0</v>
      </c>
      <c r="N30" s="26">
        <f t="shared" si="4"/>
        <v>0</v>
      </c>
      <c r="O30" s="26">
        <f t="shared" si="5"/>
        <v>0</v>
      </c>
      <c r="P30" s="27">
        <f t="shared" si="6"/>
        <v>0</v>
      </c>
    </row>
    <row r="31" spans="1:16" ht="12.75" customHeight="1" x14ac:dyDescent="0.25">
      <c r="A31" s="47">
        <v>18</v>
      </c>
      <c r="B31" s="38" t="s">
        <v>487</v>
      </c>
      <c r="C31" s="280"/>
      <c r="D31" s="38" t="s">
        <v>479</v>
      </c>
      <c r="E31" s="117">
        <f t="shared" si="7"/>
        <v>1</v>
      </c>
      <c r="F31" s="28"/>
      <c r="G31" s="26"/>
      <c r="H31" s="26">
        <f t="shared" si="0"/>
        <v>0</v>
      </c>
      <c r="I31" s="26"/>
      <c r="J31" s="26"/>
      <c r="K31" s="27">
        <f t="shared" si="1"/>
        <v>0</v>
      </c>
      <c r="L31" s="28">
        <f t="shared" si="2"/>
        <v>0</v>
      </c>
      <c r="M31" s="26">
        <f t="shared" si="3"/>
        <v>0</v>
      </c>
      <c r="N31" s="26">
        <f t="shared" si="4"/>
        <v>0</v>
      </c>
      <c r="O31" s="26">
        <f t="shared" si="5"/>
        <v>0</v>
      </c>
      <c r="P31" s="27">
        <f t="shared" si="6"/>
        <v>0</v>
      </c>
    </row>
    <row r="32" spans="1:16" x14ac:dyDescent="0.25">
      <c r="A32" s="47">
        <v>19</v>
      </c>
      <c r="B32" s="38" t="s">
        <v>489</v>
      </c>
      <c r="C32" s="278" t="s">
        <v>488</v>
      </c>
      <c r="D32" s="38" t="s">
        <v>479</v>
      </c>
      <c r="E32" s="117">
        <f t="shared" si="7"/>
        <v>1</v>
      </c>
      <c r="F32" s="28"/>
      <c r="G32" s="26"/>
      <c r="H32" s="26">
        <f t="shared" si="0"/>
        <v>0</v>
      </c>
      <c r="I32" s="26"/>
      <c r="J32" s="26"/>
      <c r="K32" s="27">
        <f t="shared" si="1"/>
        <v>0</v>
      </c>
      <c r="L32" s="28">
        <f t="shared" si="2"/>
        <v>0</v>
      </c>
      <c r="M32" s="26">
        <f t="shared" si="3"/>
        <v>0</v>
      </c>
      <c r="N32" s="26">
        <f t="shared" si="4"/>
        <v>0</v>
      </c>
      <c r="O32" s="26">
        <f t="shared" si="5"/>
        <v>0</v>
      </c>
      <c r="P32" s="27">
        <f t="shared" si="6"/>
        <v>0</v>
      </c>
    </row>
    <row r="33" spans="1:16" ht="12.75" customHeight="1" x14ac:dyDescent="0.25">
      <c r="A33" s="47">
        <v>20</v>
      </c>
      <c r="B33" s="38" t="s">
        <v>490</v>
      </c>
      <c r="C33" s="280"/>
      <c r="D33" s="38" t="s">
        <v>479</v>
      </c>
      <c r="E33" s="117">
        <f t="shared" si="7"/>
        <v>1</v>
      </c>
      <c r="F33" s="28"/>
      <c r="G33" s="26"/>
      <c r="H33" s="26">
        <f t="shared" si="0"/>
        <v>0</v>
      </c>
      <c r="I33" s="26"/>
      <c r="J33" s="26"/>
      <c r="K33" s="27">
        <f t="shared" si="1"/>
        <v>0</v>
      </c>
      <c r="L33" s="28">
        <f t="shared" si="2"/>
        <v>0</v>
      </c>
      <c r="M33" s="26">
        <f t="shared" si="3"/>
        <v>0</v>
      </c>
      <c r="N33" s="26">
        <f t="shared" si="4"/>
        <v>0</v>
      </c>
      <c r="O33" s="26">
        <f t="shared" si="5"/>
        <v>0</v>
      </c>
      <c r="P33" s="27">
        <f t="shared" si="6"/>
        <v>0</v>
      </c>
    </row>
    <row r="34" spans="1:16" x14ac:dyDescent="0.25">
      <c r="A34" s="47">
        <v>21</v>
      </c>
      <c r="B34" s="38" t="s">
        <v>492</v>
      </c>
      <c r="C34" s="278" t="s">
        <v>491</v>
      </c>
      <c r="D34" s="38" t="s">
        <v>479</v>
      </c>
      <c r="E34" s="117">
        <f t="shared" si="7"/>
        <v>1</v>
      </c>
      <c r="F34" s="28"/>
      <c r="G34" s="26"/>
      <c r="H34" s="26">
        <f t="shared" si="0"/>
        <v>0</v>
      </c>
      <c r="I34" s="26"/>
      <c r="J34" s="26"/>
      <c r="K34" s="27">
        <f t="shared" si="1"/>
        <v>0</v>
      </c>
      <c r="L34" s="28">
        <f t="shared" si="2"/>
        <v>0</v>
      </c>
      <c r="M34" s="26">
        <f t="shared" si="3"/>
        <v>0</v>
      </c>
      <c r="N34" s="26">
        <f t="shared" si="4"/>
        <v>0</v>
      </c>
      <c r="O34" s="26">
        <f t="shared" si="5"/>
        <v>0</v>
      </c>
      <c r="P34" s="27">
        <f t="shared" si="6"/>
        <v>0</v>
      </c>
    </row>
    <row r="35" spans="1:16" ht="12.75" customHeight="1" x14ac:dyDescent="0.25">
      <c r="A35" s="47">
        <v>22</v>
      </c>
      <c r="B35" s="38" t="s">
        <v>493</v>
      </c>
      <c r="C35" s="279"/>
      <c r="D35" s="38" t="s">
        <v>479</v>
      </c>
      <c r="E35" s="117">
        <f t="shared" si="7"/>
        <v>1</v>
      </c>
      <c r="F35" s="28"/>
      <c r="G35" s="26"/>
      <c r="H35" s="26">
        <f t="shared" si="0"/>
        <v>0</v>
      </c>
      <c r="I35" s="26"/>
      <c r="J35" s="26"/>
      <c r="K35" s="27">
        <f t="shared" si="1"/>
        <v>0</v>
      </c>
      <c r="L35" s="28">
        <f t="shared" si="2"/>
        <v>0</v>
      </c>
      <c r="M35" s="26">
        <f t="shared" si="3"/>
        <v>0</v>
      </c>
      <c r="N35" s="26">
        <f t="shared" si="4"/>
        <v>0</v>
      </c>
      <c r="O35" s="26">
        <f t="shared" si="5"/>
        <v>0</v>
      </c>
      <c r="P35" s="27">
        <f t="shared" si="6"/>
        <v>0</v>
      </c>
    </row>
    <row r="36" spans="1:16" ht="12.75" customHeight="1" x14ac:dyDescent="0.25">
      <c r="A36" s="47">
        <v>23</v>
      </c>
      <c r="B36" s="38" t="s">
        <v>494</v>
      </c>
      <c r="C36" s="280"/>
      <c r="D36" s="38" t="s">
        <v>479</v>
      </c>
      <c r="E36" s="117">
        <f t="shared" si="7"/>
        <v>1</v>
      </c>
      <c r="F36" s="28"/>
      <c r="G36" s="26"/>
      <c r="H36" s="26">
        <f t="shared" si="0"/>
        <v>0</v>
      </c>
      <c r="I36" s="26"/>
      <c r="J36" s="26"/>
      <c r="K36" s="27">
        <f t="shared" si="1"/>
        <v>0</v>
      </c>
      <c r="L36" s="28">
        <f t="shared" si="2"/>
        <v>0</v>
      </c>
      <c r="M36" s="26">
        <f t="shared" si="3"/>
        <v>0</v>
      </c>
      <c r="N36" s="26">
        <f t="shared" si="4"/>
        <v>0</v>
      </c>
      <c r="O36" s="26">
        <f t="shared" si="5"/>
        <v>0</v>
      </c>
      <c r="P36" s="27">
        <f t="shared" si="6"/>
        <v>0</v>
      </c>
    </row>
    <row r="37" spans="1:16" x14ac:dyDescent="0.25">
      <c r="A37" s="47">
        <v>24</v>
      </c>
      <c r="B37" s="38" t="s">
        <v>496</v>
      </c>
      <c r="C37" s="278" t="s">
        <v>495</v>
      </c>
      <c r="D37" s="38" t="s">
        <v>479</v>
      </c>
      <c r="E37" s="117">
        <f t="shared" si="7"/>
        <v>1</v>
      </c>
      <c r="F37" s="28"/>
      <c r="G37" s="26"/>
      <c r="H37" s="26">
        <f t="shared" si="0"/>
        <v>0</v>
      </c>
      <c r="I37" s="26"/>
      <c r="J37" s="26"/>
      <c r="K37" s="27">
        <f t="shared" si="1"/>
        <v>0</v>
      </c>
      <c r="L37" s="28">
        <f t="shared" si="2"/>
        <v>0</v>
      </c>
      <c r="M37" s="26">
        <f t="shared" si="3"/>
        <v>0</v>
      </c>
      <c r="N37" s="26">
        <f t="shared" si="4"/>
        <v>0</v>
      </c>
      <c r="O37" s="26">
        <f t="shared" si="5"/>
        <v>0</v>
      </c>
      <c r="P37" s="27">
        <f t="shared" si="6"/>
        <v>0</v>
      </c>
    </row>
    <row r="38" spans="1:16" ht="12.75" customHeight="1" x14ac:dyDescent="0.25">
      <c r="A38" s="47">
        <v>25</v>
      </c>
      <c r="B38" s="38" t="s">
        <v>497</v>
      </c>
      <c r="C38" s="279"/>
      <c r="D38" s="38" t="s">
        <v>479</v>
      </c>
      <c r="E38" s="117">
        <f t="shared" si="7"/>
        <v>1</v>
      </c>
      <c r="F38" s="28"/>
      <c r="G38" s="26"/>
      <c r="H38" s="26">
        <f t="shared" si="0"/>
        <v>0</v>
      </c>
      <c r="I38" s="26"/>
      <c r="J38" s="26"/>
      <c r="K38" s="27">
        <f t="shared" si="1"/>
        <v>0</v>
      </c>
      <c r="L38" s="28">
        <f t="shared" si="2"/>
        <v>0</v>
      </c>
      <c r="M38" s="26">
        <f t="shared" si="3"/>
        <v>0</v>
      </c>
      <c r="N38" s="26">
        <f t="shared" si="4"/>
        <v>0</v>
      </c>
      <c r="O38" s="26">
        <f t="shared" si="5"/>
        <v>0</v>
      </c>
      <c r="P38" s="27">
        <f t="shared" si="6"/>
        <v>0</v>
      </c>
    </row>
    <row r="39" spans="1:16" ht="12.75" customHeight="1" x14ac:dyDescent="0.25">
      <c r="A39" s="47">
        <v>26</v>
      </c>
      <c r="B39" s="38" t="s">
        <v>498</v>
      </c>
      <c r="C39" s="280"/>
      <c r="D39" s="38" t="s">
        <v>479</v>
      </c>
      <c r="E39" s="117">
        <f t="shared" si="7"/>
        <v>1</v>
      </c>
      <c r="F39" s="28"/>
      <c r="G39" s="26"/>
      <c r="H39" s="26">
        <f t="shared" si="0"/>
        <v>0</v>
      </c>
      <c r="I39" s="26"/>
      <c r="J39" s="26"/>
      <c r="K39" s="27">
        <f t="shared" si="1"/>
        <v>0</v>
      </c>
      <c r="L39" s="28">
        <f t="shared" si="2"/>
        <v>0</v>
      </c>
      <c r="M39" s="26">
        <f t="shared" si="3"/>
        <v>0</v>
      </c>
      <c r="N39" s="26">
        <f t="shared" si="4"/>
        <v>0</v>
      </c>
      <c r="O39" s="26">
        <f t="shared" si="5"/>
        <v>0</v>
      </c>
      <c r="P39" s="27">
        <f t="shared" si="6"/>
        <v>0</v>
      </c>
    </row>
    <row r="40" spans="1:16" x14ac:dyDescent="0.25">
      <c r="A40" s="47">
        <v>27</v>
      </c>
      <c r="B40" s="38" t="s">
        <v>500</v>
      </c>
      <c r="C40" s="278" t="s">
        <v>499</v>
      </c>
      <c r="D40" s="38" t="s">
        <v>479</v>
      </c>
      <c r="E40" s="117">
        <f t="shared" si="7"/>
        <v>1</v>
      </c>
      <c r="F40" s="28"/>
      <c r="G40" s="26"/>
      <c r="H40" s="26">
        <f t="shared" si="0"/>
        <v>0</v>
      </c>
      <c r="I40" s="26"/>
      <c r="J40" s="26"/>
      <c r="K40" s="27">
        <f t="shared" si="1"/>
        <v>0</v>
      </c>
      <c r="L40" s="28">
        <f t="shared" si="2"/>
        <v>0</v>
      </c>
      <c r="M40" s="26">
        <f t="shared" si="3"/>
        <v>0</v>
      </c>
      <c r="N40" s="26">
        <f t="shared" si="4"/>
        <v>0</v>
      </c>
      <c r="O40" s="26">
        <f t="shared" si="5"/>
        <v>0</v>
      </c>
      <c r="P40" s="27">
        <f t="shared" si="6"/>
        <v>0</v>
      </c>
    </row>
    <row r="41" spans="1:16" ht="12.75" customHeight="1" x14ac:dyDescent="0.25">
      <c r="A41" s="47">
        <v>28</v>
      </c>
      <c r="B41" s="38" t="s">
        <v>501</v>
      </c>
      <c r="C41" s="280"/>
      <c r="D41" s="38" t="s">
        <v>479</v>
      </c>
      <c r="E41" s="117">
        <f t="shared" si="7"/>
        <v>1</v>
      </c>
      <c r="F41" s="28"/>
      <c r="G41" s="26"/>
      <c r="H41" s="26">
        <f t="shared" si="0"/>
        <v>0</v>
      </c>
      <c r="I41" s="26"/>
      <c r="J41" s="26"/>
      <c r="K41" s="27">
        <f t="shared" si="1"/>
        <v>0</v>
      </c>
      <c r="L41" s="28">
        <f t="shared" si="2"/>
        <v>0</v>
      </c>
      <c r="M41" s="26">
        <f t="shared" si="3"/>
        <v>0</v>
      </c>
      <c r="N41" s="26">
        <f t="shared" si="4"/>
        <v>0</v>
      </c>
      <c r="O41" s="26">
        <f t="shared" si="5"/>
        <v>0</v>
      </c>
      <c r="P41" s="27">
        <f t="shared" si="6"/>
        <v>0</v>
      </c>
    </row>
    <row r="42" spans="1:16" x14ac:dyDescent="0.25">
      <c r="A42" s="47">
        <v>29</v>
      </c>
      <c r="B42" s="38" t="s">
        <v>503</v>
      </c>
      <c r="C42" s="278" t="s">
        <v>502</v>
      </c>
      <c r="D42" s="38" t="s">
        <v>504</v>
      </c>
      <c r="E42" s="117">
        <v>2</v>
      </c>
      <c r="F42" s="28"/>
      <c r="G42" s="26"/>
      <c r="H42" s="26">
        <f t="shared" si="0"/>
        <v>0</v>
      </c>
      <c r="I42" s="26"/>
      <c r="J42" s="26"/>
      <c r="K42" s="27">
        <f t="shared" si="1"/>
        <v>0</v>
      </c>
      <c r="L42" s="28">
        <f t="shared" si="2"/>
        <v>0</v>
      </c>
      <c r="M42" s="26">
        <f t="shared" si="3"/>
        <v>0</v>
      </c>
      <c r="N42" s="26">
        <f t="shared" si="4"/>
        <v>0</v>
      </c>
      <c r="O42" s="26">
        <f t="shared" si="5"/>
        <v>0</v>
      </c>
      <c r="P42" s="27">
        <f t="shared" si="6"/>
        <v>0</v>
      </c>
    </row>
    <row r="43" spans="1:16" ht="12.75" customHeight="1" x14ac:dyDescent="0.25">
      <c r="A43" s="47">
        <v>30</v>
      </c>
      <c r="B43" s="38" t="s">
        <v>505</v>
      </c>
      <c r="C43" s="279"/>
      <c r="D43" s="38" t="s">
        <v>504</v>
      </c>
      <c r="E43" s="117">
        <v>2</v>
      </c>
      <c r="F43" s="28"/>
      <c r="G43" s="26"/>
      <c r="H43" s="26">
        <f t="shared" si="0"/>
        <v>0</v>
      </c>
      <c r="I43" s="26"/>
      <c r="J43" s="26"/>
      <c r="K43" s="27">
        <f t="shared" si="1"/>
        <v>0</v>
      </c>
      <c r="L43" s="28">
        <f t="shared" si="2"/>
        <v>0</v>
      </c>
      <c r="M43" s="26">
        <f t="shared" si="3"/>
        <v>0</v>
      </c>
      <c r="N43" s="26">
        <f t="shared" si="4"/>
        <v>0</v>
      </c>
      <c r="O43" s="26">
        <f t="shared" si="5"/>
        <v>0</v>
      </c>
      <c r="P43" s="27">
        <f t="shared" si="6"/>
        <v>0</v>
      </c>
    </row>
    <row r="44" spans="1:16" ht="12.75" customHeight="1" x14ac:dyDescent="0.25">
      <c r="A44" s="47">
        <v>31</v>
      </c>
      <c r="B44" s="38" t="s">
        <v>506</v>
      </c>
      <c r="C44" s="279"/>
      <c r="D44" s="38" t="s">
        <v>504</v>
      </c>
      <c r="E44" s="117">
        <f>E17/2</f>
        <v>5</v>
      </c>
      <c r="F44" s="28"/>
      <c r="G44" s="26"/>
      <c r="H44" s="26">
        <f t="shared" si="0"/>
        <v>0</v>
      </c>
      <c r="I44" s="26"/>
      <c r="J44" s="26"/>
      <c r="K44" s="27">
        <f t="shared" si="1"/>
        <v>0</v>
      </c>
      <c r="L44" s="28">
        <f t="shared" si="2"/>
        <v>0</v>
      </c>
      <c r="M44" s="26">
        <f t="shared" si="3"/>
        <v>0</v>
      </c>
      <c r="N44" s="26">
        <f t="shared" si="4"/>
        <v>0</v>
      </c>
      <c r="O44" s="26">
        <f t="shared" si="5"/>
        <v>0</v>
      </c>
      <c r="P44" s="27">
        <f t="shared" si="6"/>
        <v>0</v>
      </c>
    </row>
    <row r="45" spans="1:16" ht="12.75" customHeight="1" x14ac:dyDescent="0.25">
      <c r="A45" s="47">
        <v>32</v>
      </c>
      <c r="B45" s="38" t="s">
        <v>507</v>
      </c>
      <c r="C45" s="279"/>
      <c r="D45" s="38" t="s">
        <v>504</v>
      </c>
      <c r="E45" s="117">
        <f>E18/2</f>
        <v>60</v>
      </c>
      <c r="F45" s="28"/>
      <c r="G45" s="26"/>
      <c r="H45" s="26">
        <f t="shared" si="0"/>
        <v>0</v>
      </c>
      <c r="I45" s="26"/>
      <c r="J45" s="26"/>
      <c r="K45" s="27">
        <f t="shared" si="1"/>
        <v>0</v>
      </c>
      <c r="L45" s="28">
        <f t="shared" si="2"/>
        <v>0</v>
      </c>
      <c r="M45" s="26">
        <f t="shared" si="3"/>
        <v>0</v>
      </c>
      <c r="N45" s="26">
        <f t="shared" si="4"/>
        <v>0</v>
      </c>
      <c r="O45" s="26">
        <f t="shared" si="5"/>
        <v>0</v>
      </c>
      <c r="P45" s="27">
        <f t="shared" si="6"/>
        <v>0</v>
      </c>
    </row>
    <row r="46" spans="1:16" ht="12.75" customHeight="1" x14ac:dyDescent="0.25">
      <c r="A46" s="47">
        <v>33</v>
      </c>
      <c r="B46" s="38" t="s">
        <v>508</v>
      </c>
      <c r="C46" s="280"/>
      <c r="D46" s="38" t="s">
        <v>504</v>
      </c>
      <c r="E46" s="118">
        <f>E19/1</f>
        <v>120</v>
      </c>
      <c r="F46" s="28"/>
      <c r="G46" s="26"/>
      <c r="H46" s="26">
        <f t="shared" si="0"/>
        <v>0</v>
      </c>
      <c r="I46" s="26"/>
      <c r="J46" s="26"/>
      <c r="K46" s="27">
        <f t="shared" si="1"/>
        <v>0</v>
      </c>
      <c r="L46" s="28">
        <f t="shared" si="2"/>
        <v>0</v>
      </c>
      <c r="M46" s="26">
        <f t="shared" si="3"/>
        <v>0</v>
      </c>
      <c r="N46" s="26">
        <f t="shared" si="4"/>
        <v>0</v>
      </c>
      <c r="O46" s="26">
        <f t="shared" si="5"/>
        <v>0</v>
      </c>
      <c r="P46" s="27">
        <f t="shared" si="6"/>
        <v>0</v>
      </c>
    </row>
    <row r="47" spans="1:16" x14ac:dyDescent="0.25">
      <c r="A47" s="47">
        <v>39</v>
      </c>
      <c r="B47" s="38" t="s">
        <v>510</v>
      </c>
      <c r="C47" s="47" t="s">
        <v>509</v>
      </c>
      <c r="D47" s="38" t="s">
        <v>504</v>
      </c>
      <c r="E47" s="117">
        <f>8*6</f>
        <v>48</v>
      </c>
      <c r="F47" s="28"/>
      <c r="G47" s="26"/>
      <c r="H47" s="26">
        <f t="shared" si="0"/>
        <v>0</v>
      </c>
      <c r="I47" s="26"/>
      <c r="J47" s="26"/>
      <c r="K47" s="27">
        <f t="shared" si="1"/>
        <v>0</v>
      </c>
      <c r="L47" s="28">
        <f t="shared" si="2"/>
        <v>0</v>
      </c>
      <c r="M47" s="26">
        <f t="shared" si="3"/>
        <v>0</v>
      </c>
      <c r="N47" s="26">
        <f t="shared" si="4"/>
        <v>0</v>
      </c>
      <c r="O47" s="26">
        <f t="shared" si="5"/>
        <v>0</v>
      </c>
      <c r="P47" s="27">
        <f t="shared" si="6"/>
        <v>0</v>
      </c>
    </row>
    <row r="48" spans="1:16" x14ac:dyDescent="0.25">
      <c r="A48" s="47">
        <v>40</v>
      </c>
      <c r="B48" s="38" t="s">
        <v>510</v>
      </c>
      <c r="C48" s="47" t="s">
        <v>511</v>
      </c>
      <c r="D48" s="38" t="s">
        <v>504</v>
      </c>
      <c r="E48" s="116">
        <f>4*6</f>
        <v>24</v>
      </c>
      <c r="F48" s="28"/>
      <c r="G48" s="26"/>
      <c r="H48" s="26">
        <f t="shared" si="0"/>
        <v>0</v>
      </c>
      <c r="I48" s="26"/>
      <c r="J48" s="26"/>
      <c r="K48" s="27">
        <f t="shared" si="1"/>
        <v>0</v>
      </c>
      <c r="L48" s="28">
        <f t="shared" si="2"/>
        <v>0</v>
      </c>
      <c r="M48" s="26">
        <f t="shared" si="3"/>
        <v>0</v>
      </c>
      <c r="N48" s="26">
        <f t="shared" si="4"/>
        <v>0</v>
      </c>
      <c r="O48" s="26">
        <f t="shared" si="5"/>
        <v>0</v>
      </c>
      <c r="P48" s="27">
        <f t="shared" si="6"/>
        <v>0</v>
      </c>
    </row>
    <row r="49" spans="1:16" x14ac:dyDescent="0.25">
      <c r="A49" s="47">
        <v>41</v>
      </c>
      <c r="B49" s="38" t="s">
        <v>510</v>
      </c>
      <c r="C49" s="47" t="s">
        <v>512</v>
      </c>
      <c r="D49" s="38" t="s">
        <v>504</v>
      </c>
      <c r="E49" s="116">
        <f>E47</f>
        <v>48</v>
      </c>
      <c r="F49" s="28"/>
      <c r="G49" s="26"/>
      <c r="H49" s="26">
        <f t="shared" si="0"/>
        <v>0</v>
      </c>
      <c r="I49" s="26"/>
      <c r="J49" s="26"/>
      <c r="K49" s="27">
        <f t="shared" si="1"/>
        <v>0</v>
      </c>
      <c r="L49" s="28">
        <f t="shared" si="2"/>
        <v>0</v>
      </c>
      <c r="M49" s="26">
        <f t="shared" si="3"/>
        <v>0</v>
      </c>
      <c r="N49" s="26">
        <f t="shared" si="4"/>
        <v>0</v>
      </c>
      <c r="O49" s="26">
        <f t="shared" si="5"/>
        <v>0</v>
      </c>
      <c r="P49" s="27">
        <f t="shared" si="6"/>
        <v>0</v>
      </c>
    </row>
    <row r="50" spans="1:16" x14ac:dyDescent="0.25">
      <c r="A50" s="47">
        <v>42</v>
      </c>
      <c r="B50" s="38" t="s">
        <v>503</v>
      </c>
      <c r="C50" s="47" t="s">
        <v>513</v>
      </c>
      <c r="D50" s="38" t="s">
        <v>514</v>
      </c>
      <c r="E50" s="116">
        <v>2</v>
      </c>
      <c r="F50" s="28"/>
      <c r="G50" s="26"/>
      <c r="H50" s="26">
        <f t="shared" si="0"/>
        <v>0</v>
      </c>
      <c r="I50" s="26"/>
      <c r="J50" s="26"/>
      <c r="K50" s="27">
        <f t="shared" si="1"/>
        <v>0</v>
      </c>
      <c r="L50" s="28">
        <f t="shared" si="2"/>
        <v>0</v>
      </c>
      <c r="M50" s="26">
        <f t="shared" si="3"/>
        <v>0</v>
      </c>
      <c r="N50" s="26">
        <f t="shared" si="4"/>
        <v>0</v>
      </c>
      <c r="O50" s="26">
        <f t="shared" si="5"/>
        <v>0</v>
      </c>
      <c r="P50" s="27">
        <f t="shared" si="6"/>
        <v>0</v>
      </c>
    </row>
    <row r="51" spans="1:16" ht="22.5" x14ac:dyDescent="0.25">
      <c r="A51" s="47">
        <v>43</v>
      </c>
      <c r="B51" s="38" t="s">
        <v>506</v>
      </c>
      <c r="C51" s="47" t="s">
        <v>515</v>
      </c>
      <c r="D51" s="38" t="s">
        <v>514</v>
      </c>
      <c r="E51" s="116">
        <v>2</v>
      </c>
      <c r="F51" s="28"/>
      <c r="G51" s="26"/>
      <c r="H51" s="26">
        <f t="shared" si="0"/>
        <v>0</v>
      </c>
      <c r="I51" s="26"/>
      <c r="J51" s="26"/>
      <c r="K51" s="27">
        <f t="shared" si="1"/>
        <v>0</v>
      </c>
      <c r="L51" s="28">
        <f t="shared" si="2"/>
        <v>0</v>
      </c>
      <c r="M51" s="26">
        <f t="shared" si="3"/>
        <v>0</v>
      </c>
      <c r="N51" s="26">
        <f t="shared" si="4"/>
        <v>0</v>
      </c>
      <c r="O51" s="26">
        <f t="shared" si="5"/>
        <v>0</v>
      </c>
      <c r="P51" s="27">
        <f t="shared" si="6"/>
        <v>0</v>
      </c>
    </row>
    <row r="52" spans="1:16" ht="22.5" x14ac:dyDescent="0.25">
      <c r="A52" s="47">
        <v>44</v>
      </c>
      <c r="B52" s="61"/>
      <c r="C52" s="47" t="s">
        <v>516</v>
      </c>
      <c r="D52" s="38" t="s">
        <v>517</v>
      </c>
      <c r="E52" s="116">
        <v>104</v>
      </c>
      <c r="F52" s="28"/>
      <c r="G52" s="26"/>
      <c r="H52" s="26">
        <f t="shared" si="0"/>
        <v>0</v>
      </c>
      <c r="I52" s="26"/>
      <c r="J52" s="26"/>
      <c r="K52" s="27">
        <f t="shared" si="1"/>
        <v>0</v>
      </c>
      <c r="L52" s="28">
        <f t="shared" si="2"/>
        <v>0</v>
      </c>
      <c r="M52" s="26">
        <f t="shared" si="3"/>
        <v>0</v>
      </c>
      <c r="N52" s="26">
        <f t="shared" si="4"/>
        <v>0</v>
      </c>
      <c r="O52" s="26">
        <f t="shared" si="5"/>
        <v>0</v>
      </c>
      <c r="P52" s="27">
        <f t="shared" si="6"/>
        <v>0</v>
      </c>
    </row>
    <row r="53" spans="1:16" x14ac:dyDescent="0.25">
      <c r="A53" s="47">
        <v>45</v>
      </c>
      <c r="B53" s="61"/>
      <c r="C53" s="47" t="s">
        <v>518</v>
      </c>
      <c r="D53" s="38" t="s">
        <v>514</v>
      </c>
      <c r="E53" s="116">
        <v>1</v>
      </c>
      <c r="F53" s="28"/>
      <c r="G53" s="26"/>
      <c r="H53" s="26">
        <f t="shared" si="0"/>
        <v>0</v>
      </c>
      <c r="I53" s="26"/>
      <c r="J53" s="26"/>
      <c r="K53" s="27">
        <f t="shared" si="1"/>
        <v>0</v>
      </c>
      <c r="L53" s="28">
        <f t="shared" si="2"/>
        <v>0</v>
      </c>
      <c r="M53" s="26">
        <f t="shared" si="3"/>
        <v>0</v>
      </c>
      <c r="N53" s="26">
        <f t="shared" si="4"/>
        <v>0</v>
      </c>
      <c r="O53" s="26">
        <f t="shared" si="5"/>
        <v>0</v>
      </c>
      <c r="P53" s="27">
        <f t="shared" si="6"/>
        <v>0</v>
      </c>
    </row>
    <row r="54" spans="1:16" x14ac:dyDescent="0.25">
      <c r="A54" s="57"/>
      <c r="B54" s="61"/>
      <c r="C54" s="60" t="s">
        <v>519</v>
      </c>
      <c r="D54" s="61"/>
      <c r="E54" s="119"/>
      <c r="F54" s="28"/>
      <c r="G54" s="26"/>
      <c r="H54" s="26">
        <f t="shared" si="0"/>
        <v>0</v>
      </c>
      <c r="I54" s="26"/>
      <c r="J54" s="26"/>
      <c r="K54" s="27">
        <f t="shared" si="1"/>
        <v>0</v>
      </c>
      <c r="L54" s="28">
        <f t="shared" si="2"/>
        <v>0</v>
      </c>
      <c r="M54" s="26">
        <f t="shared" si="3"/>
        <v>0</v>
      </c>
      <c r="N54" s="26">
        <f t="shared" si="4"/>
        <v>0</v>
      </c>
      <c r="O54" s="26">
        <f t="shared" si="5"/>
        <v>0</v>
      </c>
      <c r="P54" s="27">
        <f t="shared" si="6"/>
        <v>0</v>
      </c>
    </row>
    <row r="55" spans="1:16" ht="26.25" customHeight="1" x14ac:dyDescent="0.25">
      <c r="A55" s="47">
        <v>1</v>
      </c>
      <c r="B55" s="38" t="s">
        <v>521</v>
      </c>
      <c r="C55" s="47" t="s">
        <v>520</v>
      </c>
      <c r="D55" s="38" t="s">
        <v>504</v>
      </c>
      <c r="E55" s="117">
        <v>104</v>
      </c>
      <c r="F55" s="28"/>
      <c r="G55" s="26"/>
      <c r="H55" s="26">
        <f t="shared" si="0"/>
        <v>0</v>
      </c>
      <c r="I55" s="26"/>
      <c r="J55" s="26"/>
      <c r="K55" s="27">
        <f t="shared" si="1"/>
        <v>0</v>
      </c>
      <c r="L55" s="28">
        <f t="shared" si="2"/>
        <v>0</v>
      </c>
      <c r="M55" s="26">
        <f t="shared" si="3"/>
        <v>0</v>
      </c>
      <c r="N55" s="26">
        <f t="shared" si="4"/>
        <v>0</v>
      </c>
      <c r="O55" s="26">
        <f t="shared" si="5"/>
        <v>0</v>
      </c>
      <c r="P55" s="27">
        <f t="shared" si="6"/>
        <v>0</v>
      </c>
    </row>
    <row r="56" spans="1:16" x14ac:dyDescent="0.25">
      <c r="A56" s="47">
        <v>2</v>
      </c>
      <c r="B56" s="61"/>
      <c r="C56" s="47" t="s">
        <v>522</v>
      </c>
      <c r="D56" s="38" t="s">
        <v>504</v>
      </c>
      <c r="E56" s="117">
        <f>E55*2</f>
        <v>208</v>
      </c>
      <c r="F56" s="28"/>
      <c r="G56" s="26"/>
      <c r="H56" s="26">
        <f t="shared" si="0"/>
        <v>0</v>
      </c>
      <c r="I56" s="26"/>
      <c r="J56" s="26"/>
      <c r="K56" s="27">
        <f t="shared" si="1"/>
        <v>0</v>
      </c>
      <c r="L56" s="28">
        <f t="shared" si="2"/>
        <v>0</v>
      </c>
      <c r="M56" s="26">
        <f t="shared" si="3"/>
        <v>0</v>
      </c>
      <c r="N56" s="26">
        <f t="shared" si="4"/>
        <v>0</v>
      </c>
      <c r="O56" s="26">
        <f t="shared" si="5"/>
        <v>0</v>
      </c>
      <c r="P56" s="27">
        <f t="shared" si="6"/>
        <v>0</v>
      </c>
    </row>
    <row r="57" spans="1:16" ht="22.5" x14ac:dyDescent="0.25">
      <c r="A57" s="47">
        <v>3</v>
      </c>
      <c r="B57" s="38" t="s">
        <v>524</v>
      </c>
      <c r="C57" s="47" t="s">
        <v>523</v>
      </c>
      <c r="D57" s="38" t="s">
        <v>504</v>
      </c>
      <c r="E57" s="117">
        <f>E55*2</f>
        <v>208</v>
      </c>
      <c r="F57" s="28"/>
      <c r="G57" s="26"/>
      <c r="H57" s="26">
        <f t="shared" si="0"/>
        <v>0</v>
      </c>
      <c r="I57" s="26"/>
      <c r="J57" s="26"/>
      <c r="K57" s="27">
        <f t="shared" si="1"/>
        <v>0</v>
      </c>
      <c r="L57" s="28">
        <f t="shared" si="2"/>
        <v>0</v>
      </c>
      <c r="M57" s="26">
        <f t="shared" si="3"/>
        <v>0</v>
      </c>
      <c r="N57" s="26">
        <f t="shared" si="4"/>
        <v>0</v>
      </c>
      <c r="O57" s="26">
        <f t="shared" si="5"/>
        <v>0</v>
      </c>
      <c r="P57" s="27">
        <f t="shared" si="6"/>
        <v>0</v>
      </c>
    </row>
    <row r="58" spans="1:16" x14ac:dyDescent="0.25">
      <c r="A58" s="47">
        <v>4</v>
      </c>
      <c r="B58" s="38" t="s">
        <v>510</v>
      </c>
      <c r="C58" s="47" t="s">
        <v>525</v>
      </c>
      <c r="D58" s="38" t="s">
        <v>504</v>
      </c>
      <c r="E58" s="117">
        <f>E57</f>
        <v>208</v>
      </c>
      <c r="F58" s="28"/>
      <c r="G58" s="26"/>
      <c r="H58" s="26">
        <f t="shared" si="0"/>
        <v>0</v>
      </c>
      <c r="I58" s="26"/>
      <c r="J58" s="26"/>
      <c r="K58" s="27">
        <f t="shared" si="1"/>
        <v>0</v>
      </c>
      <c r="L58" s="28">
        <f t="shared" si="2"/>
        <v>0</v>
      </c>
      <c r="M58" s="26">
        <f t="shared" si="3"/>
        <v>0</v>
      </c>
      <c r="N58" s="26">
        <f t="shared" si="4"/>
        <v>0</v>
      </c>
      <c r="O58" s="26">
        <f t="shared" si="5"/>
        <v>0</v>
      </c>
      <c r="P58" s="27">
        <f t="shared" si="6"/>
        <v>0</v>
      </c>
    </row>
    <row r="59" spans="1:16" ht="12" thickBot="1" x14ac:dyDescent="0.3">
      <c r="A59" s="47">
        <v>5</v>
      </c>
      <c r="B59" s="38" t="s">
        <v>510</v>
      </c>
      <c r="C59" s="47" t="s">
        <v>526</v>
      </c>
      <c r="D59" s="38" t="s">
        <v>504</v>
      </c>
      <c r="E59" s="117">
        <f>E58</f>
        <v>208</v>
      </c>
      <c r="F59" s="28"/>
      <c r="G59" s="26"/>
      <c r="H59" s="26">
        <f t="shared" si="0"/>
        <v>0</v>
      </c>
      <c r="I59" s="26"/>
      <c r="J59" s="26"/>
      <c r="K59" s="27">
        <f t="shared" si="1"/>
        <v>0</v>
      </c>
      <c r="L59" s="28">
        <f t="shared" si="2"/>
        <v>0</v>
      </c>
      <c r="M59" s="26">
        <f t="shared" si="3"/>
        <v>0</v>
      </c>
      <c r="N59" s="26">
        <f t="shared" si="4"/>
        <v>0</v>
      </c>
      <c r="O59" s="26">
        <f t="shared" si="5"/>
        <v>0</v>
      </c>
      <c r="P59" s="27">
        <f t="shared" si="6"/>
        <v>0</v>
      </c>
    </row>
    <row r="60" spans="1:16" ht="12" thickBot="1" x14ac:dyDescent="0.3">
      <c r="A60" s="256" t="s">
        <v>118</v>
      </c>
      <c r="B60" s="257"/>
      <c r="C60" s="257"/>
      <c r="D60" s="257"/>
      <c r="E60" s="257"/>
      <c r="F60" s="257"/>
      <c r="G60" s="257"/>
      <c r="H60" s="257"/>
      <c r="I60" s="257"/>
      <c r="J60" s="257"/>
      <c r="K60" s="258"/>
      <c r="L60" s="30">
        <f>SUM(L14:L59)</f>
        <v>0</v>
      </c>
      <c r="M60" s="30">
        <f>SUM(M14:M59)</f>
        <v>0</v>
      </c>
      <c r="N60" s="30">
        <f>SUM(N14:N59)</f>
        <v>0</v>
      </c>
      <c r="O60" s="30">
        <f>SUM(O14:O59)</f>
        <v>0</v>
      </c>
      <c r="P60" s="31">
        <f>SUM(P14:P59)</f>
        <v>0</v>
      </c>
    </row>
    <row r="61" spans="1:16" x14ac:dyDescent="0.25">
      <c r="A61" s="12"/>
      <c r="B61" s="158"/>
      <c r="C61" s="12"/>
      <c r="D61" s="149"/>
      <c r="E61" s="12"/>
      <c r="F61" s="12"/>
      <c r="G61" s="12"/>
      <c r="H61" s="12"/>
      <c r="I61" s="12"/>
      <c r="J61" s="12"/>
      <c r="K61" s="12"/>
      <c r="L61" s="12"/>
      <c r="M61" s="12"/>
      <c r="N61" s="12"/>
      <c r="O61" s="12"/>
      <c r="P61" s="12"/>
    </row>
    <row r="62" spans="1:16" x14ac:dyDescent="0.25">
      <c r="A62" s="12"/>
      <c r="B62" s="158"/>
      <c r="C62" s="12"/>
      <c r="D62" s="149"/>
      <c r="E62" s="12"/>
      <c r="F62" s="12"/>
      <c r="G62" s="12"/>
      <c r="H62" s="12"/>
      <c r="I62" s="12"/>
      <c r="J62" s="12"/>
      <c r="K62" s="12"/>
      <c r="L62" s="12"/>
      <c r="M62" s="12"/>
      <c r="N62" s="12"/>
      <c r="O62" s="12"/>
      <c r="P62" s="12"/>
    </row>
    <row r="63" spans="1:16" x14ac:dyDescent="0.25">
      <c r="A63" s="7" t="s">
        <v>19</v>
      </c>
      <c r="B63" s="158"/>
      <c r="C63" s="255">
        <f>'Kops a'!C41:H41</f>
        <v>0</v>
      </c>
      <c r="D63" s="255"/>
      <c r="E63" s="255"/>
      <c r="F63" s="255"/>
      <c r="G63" s="255"/>
      <c r="H63" s="255"/>
      <c r="I63" s="12"/>
      <c r="J63" s="12"/>
      <c r="K63" s="12"/>
      <c r="L63" s="12"/>
      <c r="M63" s="12"/>
      <c r="N63" s="12"/>
      <c r="O63" s="12"/>
      <c r="P63" s="12"/>
    </row>
    <row r="64" spans="1:16" x14ac:dyDescent="0.25">
      <c r="A64" s="12"/>
      <c r="B64" s="158"/>
      <c r="C64" s="204" t="s">
        <v>20</v>
      </c>
      <c r="D64" s="204"/>
      <c r="E64" s="204"/>
      <c r="F64" s="204"/>
      <c r="G64" s="204"/>
      <c r="H64" s="204"/>
      <c r="I64" s="12"/>
      <c r="J64" s="12"/>
      <c r="K64" s="12"/>
      <c r="L64" s="12"/>
      <c r="M64" s="12"/>
      <c r="N64" s="12"/>
      <c r="O64" s="12"/>
      <c r="P64" s="12"/>
    </row>
    <row r="65" spans="1:16" x14ac:dyDescent="0.25">
      <c r="A65" s="12"/>
      <c r="B65" s="158"/>
      <c r="C65" s="12"/>
      <c r="D65" s="149"/>
      <c r="E65" s="12"/>
      <c r="F65" s="12"/>
      <c r="G65" s="12"/>
      <c r="H65" s="12"/>
      <c r="I65" s="12"/>
      <c r="J65" s="12"/>
      <c r="K65" s="12"/>
      <c r="L65" s="12"/>
      <c r="M65" s="12"/>
      <c r="N65" s="12"/>
      <c r="O65" s="12"/>
      <c r="P65" s="12"/>
    </row>
    <row r="66" spans="1:16" x14ac:dyDescent="0.25">
      <c r="A66" s="53" t="str">
        <f>'Kops a'!A44</f>
        <v>Tāme sastādīta 20__. gada __. _________</v>
      </c>
      <c r="B66" s="84"/>
      <c r="C66" s="54"/>
      <c r="D66" s="84"/>
      <c r="E66" s="12"/>
      <c r="F66" s="12"/>
      <c r="G66" s="12"/>
      <c r="H66" s="12"/>
      <c r="I66" s="12"/>
      <c r="J66" s="12"/>
      <c r="K66" s="12"/>
      <c r="L66" s="12"/>
      <c r="M66" s="12"/>
      <c r="N66" s="12"/>
      <c r="O66" s="12"/>
      <c r="P66" s="12"/>
    </row>
    <row r="67" spans="1:16" x14ac:dyDescent="0.25">
      <c r="A67" s="12"/>
      <c r="B67" s="158"/>
      <c r="C67" s="12"/>
      <c r="D67" s="149"/>
      <c r="E67" s="12"/>
      <c r="F67" s="12"/>
      <c r="G67" s="12"/>
      <c r="H67" s="12"/>
      <c r="I67" s="12"/>
      <c r="J67" s="12"/>
      <c r="K67" s="12"/>
      <c r="L67" s="12"/>
      <c r="M67" s="12"/>
      <c r="N67" s="12"/>
      <c r="O67" s="12"/>
      <c r="P67" s="12"/>
    </row>
    <row r="68" spans="1:16" x14ac:dyDescent="0.25">
      <c r="A68" s="7" t="s">
        <v>49</v>
      </c>
      <c r="B68" s="158"/>
      <c r="C68" s="255">
        <f>'Kops a'!C46:H46</f>
        <v>0</v>
      </c>
      <c r="D68" s="255"/>
      <c r="E68" s="255"/>
      <c r="F68" s="255"/>
      <c r="G68" s="255"/>
      <c r="H68" s="255"/>
      <c r="I68" s="12"/>
      <c r="J68" s="12"/>
      <c r="K68" s="12"/>
      <c r="L68" s="12"/>
      <c r="M68" s="12"/>
      <c r="N68" s="12"/>
      <c r="O68" s="12"/>
      <c r="P68" s="12"/>
    </row>
    <row r="69" spans="1:16" x14ac:dyDescent="0.25">
      <c r="A69" s="12"/>
      <c r="B69" s="158"/>
      <c r="C69" s="204" t="s">
        <v>20</v>
      </c>
      <c r="D69" s="204"/>
      <c r="E69" s="204"/>
      <c r="F69" s="204"/>
      <c r="G69" s="204"/>
      <c r="H69" s="204"/>
      <c r="I69" s="12"/>
      <c r="J69" s="12"/>
      <c r="K69" s="12"/>
      <c r="L69" s="12"/>
      <c r="M69" s="12"/>
      <c r="N69" s="12"/>
      <c r="O69" s="12"/>
      <c r="P69" s="12"/>
    </row>
    <row r="70" spans="1:16" x14ac:dyDescent="0.25">
      <c r="A70" s="12"/>
      <c r="B70" s="158"/>
      <c r="C70" s="12"/>
      <c r="D70" s="149"/>
      <c r="E70" s="12"/>
      <c r="F70" s="12"/>
      <c r="G70" s="12"/>
      <c r="H70" s="12"/>
      <c r="I70" s="12"/>
      <c r="J70" s="12"/>
      <c r="K70" s="12"/>
      <c r="L70" s="12"/>
      <c r="M70" s="12"/>
      <c r="N70" s="12"/>
      <c r="O70" s="12"/>
      <c r="P70" s="12"/>
    </row>
    <row r="71" spans="1:16" x14ac:dyDescent="0.25">
      <c r="A71" s="53" t="s">
        <v>119</v>
      </c>
      <c r="B71" s="84"/>
      <c r="C71" s="55">
        <f>'Kops a'!C49</f>
        <v>0</v>
      </c>
      <c r="D71" s="84"/>
      <c r="E71" s="12"/>
      <c r="F71" s="12"/>
      <c r="G71" s="12"/>
      <c r="H71" s="12"/>
      <c r="I71" s="12"/>
      <c r="J71" s="12"/>
      <c r="K71" s="12"/>
      <c r="L71" s="12"/>
      <c r="M71" s="12"/>
      <c r="N71" s="12"/>
      <c r="O71" s="12"/>
      <c r="P71" s="12"/>
    </row>
    <row r="72" spans="1:16" x14ac:dyDescent="0.25">
      <c r="A72" s="12"/>
      <c r="B72" s="158"/>
      <c r="C72" s="12"/>
      <c r="D72" s="149"/>
      <c r="E72" s="12"/>
      <c r="F72" s="12"/>
      <c r="G72" s="12"/>
      <c r="H72" s="12"/>
      <c r="I72" s="12"/>
      <c r="J72" s="12"/>
      <c r="K72" s="12"/>
      <c r="L72" s="12"/>
      <c r="M72" s="12"/>
      <c r="N72" s="12"/>
      <c r="O72" s="12"/>
      <c r="P72" s="12"/>
    </row>
    <row r="73" spans="1:16" ht="13.5" x14ac:dyDescent="0.25">
      <c r="B73" s="37" t="s">
        <v>120</v>
      </c>
      <c r="D73" s="143"/>
    </row>
    <row r="74" spans="1:16" ht="12" x14ac:dyDescent="0.25">
      <c r="B74" s="198" t="s">
        <v>121</v>
      </c>
      <c r="D74" s="143"/>
    </row>
    <row r="75" spans="1:16" ht="12" x14ac:dyDescent="0.25">
      <c r="B75" s="198" t="s">
        <v>122</v>
      </c>
      <c r="D75" s="143"/>
    </row>
  </sheetData>
  <mergeCells count="32">
    <mergeCell ref="N9:O9"/>
    <mergeCell ref="A12:A13"/>
    <mergeCell ref="B12:B13"/>
    <mergeCell ref="C12:C13"/>
    <mergeCell ref="D12:D13"/>
    <mergeCell ref="E12:E13"/>
    <mergeCell ref="L12:P12"/>
    <mergeCell ref="C69:H69"/>
    <mergeCell ref="C4:I4"/>
    <mergeCell ref="F12:K12"/>
    <mergeCell ref="A9:F9"/>
    <mergeCell ref="J9:M9"/>
    <mergeCell ref="D8:L8"/>
    <mergeCell ref="A60:K60"/>
    <mergeCell ref="C63:H63"/>
    <mergeCell ref="C64:H64"/>
    <mergeCell ref="C68:H68"/>
    <mergeCell ref="C15:C19"/>
    <mergeCell ref="C20:C24"/>
    <mergeCell ref="C37:C39"/>
    <mergeCell ref="C40:C41"/>
    <mergeCell ref="C42:C46"/>
    <mergeCell ref="C25:C26"/>
    <mergeCell ref="C27:C29"/>
    <mergeCell ref="C30:C31"/>
    <mergeCell ref="C32:C33"/>
    <mergeCell ref="C34:C36"/>
    <mergeCell ref="C2:I2"/>
    <mergeCell ref="C3:I3"/>
    <mergeCell ref="D5:L5"/>
    <mergeCell ref="D6:L6"/>
    <mergeCell ref="D7:L7"/>
  </mergeCells>
  <conditionalFormatting sqref="F57:F59 I57:J59 C68:H68 C63:H63">
    <cfRule type="cellIs" dxfId="61" priority="26" operator="equal">
      <formula>0</formula>
    </cfRule>
  </conditionalFormatting>
  <conditionalFormatting sqref="N9:O9 H14:H59 K14:P59 C68:H68 C63:H63">
    <cfRule type="cellIs" dxfId="60" priority="25" operator="equal">
      <formula>0</formula>
    </cfRule>
  </conditionalFormatting>
  <conditionalFormatting sqref="A9:F9">
    <cfRule type="containsText" dxfId="59"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4:I4">
    <cfRule type="cellIs" dxfId="58" priority="22" operator="equal">
      <formula>0</formula>
    </cfRule>
  </conditionalFormatting>
  <conditionalFormatting sqref="O10">
    <cfRule type="cellIs" dxfId="57" priority="21" operator="equal">
      <formula>"20__. gada __. _________"</formula>
    </cfRule>
  </conditionalFormatting>
  <conditionalFormatting sqref="A60:K60">
    <cfRule type="containsText" dxfId="56" priority="20" operator="containsText" text="Tiešās izmaksas kopā, t. sk. darba devēja sociālais nodoklis __.__% ">
      <formula>NOT(ISERROR(SEARCH("Tiešās izmaksas kopā, t. sk. darba devēja sociālais nodoklis __.__% ",A60)))</formula>
    </cfRule>
  </conditionalFormatting>
  <conditionalFormatting sqref="L60:P60">
    <cfRule type="cellIs" dxfId="55" priority="15" operator="equal">
      <formula>0</formula>
    </cfRule>
  </conditionalFormatting>
  <conditionalFormatting sqref="D5:L8">
    <cfRule type="cellIs" dxfId="54" priority="11" operator="equal">
      <formula>0</formula>
    </cfRule>
  </conditionalFormatting>
  <conditionalFormatting sqref="F14:G21 G22:G59 F22:F56">
    <cfRule type="cellIs" dxfId="53" priority="10" operator="equal">
      <formula>0</formula>
    </cfRule>
  </conditionalFormatting>
  <conditionalFormatting sqref="I14:J56">
    <cfRule type="cellIs" dxfId="52" priority="8" operator="equal">
      <formula>0</formula>
    </cfRule>
  </conditionalFormatting>
  <conditionalFormatting sqref="P10">
    <cfRule type="cellIs" dxfId="51" priority="7" operator="equal">
      <formula>"20__. gada __. _________"</formula>
    </cfRule>
  </conditionalFormatting>
  <conditionalFormatting sqref="C71">
    <cfRule type="cellIs" dxfId="50" priority="2" operator="equal">
      <formula>0</formula>
    </cfRule>
  </conditionalFormatting>
  <pageMargins left="0" right="0" top="0.78740157480314965" bottom="0" header="0" footer="0.31496062992125984"/>
  <pageSetup paperSize="9" scale="99"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6" operator="containsText" id="{0B610FE1-6F17-46AF-982B-27B20E80701D}">
            <xm:f>NOT(ISERROR(SEARCH("Tāme sastādīta ____. gada ___. ______________",A66)))</xm:f>
            <xm:f>"Tāme sastādīta ____. gada ___. ______________"</xm:f>
            <x14:dxf>
              <font>
                <color auto="1"/>
              </font>
              <fill>
                <patternFill>
                  <bgColor rgb="FFC6EFCE"/>
                </patternFill>
              </fill>
            </x14:dxf>
          </x14:cfRule>
          <xm:sqref>A66</xm:sqref>
        </x14:conditionalFormatting>
        <x14:conditionalFormatting xmlns:xm="http://schemas.microsoft.com/office/excel/2006/main">
          <x14:cfRule type="containsText" priority="5" operator="containsText" id="{F3EAEDA8-031E-4BF8-B71A-4A6D64C3BFEB}">
            <xm:f>NOT(ISERROR(SEARCH("Sertifikāta Nr. _________________________________",A71)))</xm:f>
            <xm:f>"Sertifikāta Nr. _________________________________"</xm:f>
            <x14:dxf>
              <font>
                <color auto="1"/>
              </font>
              <fill>
                <patternFill>
                  <bgColor rgb="FFC6EFCE"/>
                </patternFill>
              </fill>
            </x14:dxf>
          </x14:cfRule>
          <xm:sqref>A71</xm:sqref>
        </x14:conditionalFormatting>
      </x14:conditionalFormatting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60"/>
  <sheetViews>
    <sheetView view="pageBreakPreview" topLeftCell="A22" zoomScaleNormal="100" zoomScaleSheetLayoutView="100" workbookViewId="0">
      <selection activeCell="J44" sqref="I14:J44"/>
    </sheetView>
  </sheetViews>
  <sheetFormatPr defaultColWidth="9.140625" defaultRowHeight="11.25" x14ac:dyDescent="0.25"/>
  <cols>
    <col min="1" max="1" width="4.5703125" style="7" customWidth="1"/>
    <col min="2" max="2" width="13.7109375" style="7" customWidth="1"/>
    <col min="3" max="3" width="43.85546875" style="7" customWidth="1"/>
    <col min="4" max="4" width="7.7109375" style="40" customWidth="1"/>
    <col min="5" max="12" width="5.7109375" style="7" customWidth="1"/>
    <col min="13" max="14" width="7.42578125" style="7" customWidth="1"/>
    <col min="15" max="15" width="5.7109375" style="7" customWidth="1"/>
    <col min="16" max="16" width="9" style="7" customWidth="1"/>
    <col min="17" max="16384" width="9.140625" style="7"/>
  </cols>
  <sheetData>
    <row r="1" spans="1:16" ht="15" customHeight="1" x14ac:dyDescent="0.25">
      <c r="C1" s="144" t="s">
        <v>50</v>
      </c>
      <c r="D1" s="159">
        <f>'Kops a'!A29</f>
        <v>15</v>
      </c>
      <c r="N1" s="10"/>
      <c r="O1" s="144"/>
      <c r="P1" s="10"/>
    </row>
    <row r="2" spans="1:16" x14ac:dyDescent="0.25">
      <c r="A2" s="11"/>
      <c r="B2" s="11"/>
      <c r="C2" s="259" t="s">
        <v>527</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56" t="s">
        <v>6</v>
      </c>
      <c r="D5" s="272" t="str">
        <f>'Kops a'!D6</f>
        <v>Daudzdzīvokļu dzīvojamā ēka</v>
      </c>
      <c r="E5" s="272"/>
      <c r="F5" s="272"/>
      <c r="G5" s="272"/>
      <c r="H5" s="272"/>
      <c r="I5" s="272"/>
      <c r="J5" s="272"/>
      <c r="K5" s="272"/>
      <c r="L5" s="272"/>
      <c r="M5" s="12"/>
      <c r="N5" s="12"/>
      <c r="O5" s="12"/>
      <c r="P5" s="12"/>
    </row>
    <row r="6" spans="1:16" x14ac:dyDescent="0.25">
      <c r="C6" s="156"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56" t="s">
        <v>9</v>
      </c>
      <c r="D7" s="272" t="str">
        <f>'Kops a'!D8</f>
        <v>Dzintaru iela 97/99, Liepāja</v>
      </c>
      <c r="E7" s="272"/>
      <c r="F7" s="272"/>
      <c r="G7" s="272"/>
      <c r="H7" s="272"/>
      <c r="I7" s="272"/>
      <c r="J7" s="272"/>
      <c r="K7" s="272"/>
      <c r="L7" s="272"/>
      <c r="M7" s="12"/>
      <c r="N7" s="12"/>
      <c r="O7" s="12"/>
      <c r="P7" s="12"/>
    </row>
    <row r="8" spans="1:16" x14ac:dyDescent="0.25">
      <c r="C8" s="156"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P45</f>
        <v>0</v>
      </c>
      <c r="O9" s="271"/>
      <c r="P9" s="12"/>
    </row>
    <row r="10" spans="1:16" x14ac:dyDescent="0.25">
      <c r="A10" s="13"/>
      <c r="B10" s="14"/>
      <c r="C10" s="144"/>
      <c r="D10" s="143"/>
      <c r="L10" s="11"/>
      <c r="M10" s="11"/>
      <c r="O10" s="41"/>
      <c r="P10" s="42" t="str">
        <f>A51</f>
        <v>Tāme sastādīta 20__. gada __. _________</v>
      </c>
    </row>
    <row r="11" spans="1:16" ht="12" thickBot="1" x14ac:dyDescent="0.3">
      <c r="A11" s="13"/>
      <c r="B11" s="14"/>
      <c r="C11" s="144"/>
      <c r="D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26.75" customHeight="1" thickBot="1" x14ac:dyDescent="0.3">
      <c r="A13" s="265"/>
      <c r="B13" s="267"/>
      <c r="C13" s="268"/>
      <c r="D13" s="270"/>
      <c r="E13" s="254"/>
      <c r="F13" s="150" t="s">
        <v>60</v>
      </c>
      <c r="G13" s="151" t="s">
        <v>61</v>
      </c>
      <c r="H13" s="151" t="s">
        <v>62</v>
      </c>
      <c r="I13" s="151" t="s">
        <v>63</v>
      </c>
      <c r="J13" s="151" t="s">
        <v>64</v>
      </c>
      <c r="K13" s="25" t="s">
        <v>65</v>
      </c>
      <c r="L13" s="150" t="s">
        <v>60</v>
      </c>
      <c r="M13" s="151" t="s">
        <v>62</v>
      </c>
      <c r="N13" s="151" t="s">
        <v>63</v>
      </c>
      <c r="O13" s="151" t="s">
        <v>64</v>
      </c>
      <c r="P13" s="25" t="s">
        <v>65</v>
      </c>
    </row>
    <row r="14" spans="1:16" x14ac:dyDescent="0.25">
      <c r="A14" s="47">
        <v>1</v>
      </c>
      <c r="B14" s="38" t="s">
        <v>529</v>
      </c>
      <c r="C14" s="47" t="s">
        <v>528</v>
      </c>
      <c r="D14" s="38" t="s">
        <v>68</v>
      </c>
      <c r="E14" s="38">
        <v>178</v>
      </c>
      <c r="F14" s="28"/>
      <c r="G14" s="26"/>
      <c r="H14" s="26">
        <f>ROUND(F14*G14,2)</f>
        <v>0</v>
      </c>
      <c r="I14" s="26"/>
      <c r="J14" s="26"/>
      <c r="K14" s="27">
        <f>SUM(H14:J14)</f>
        <v>0</v>
      </c>
      <c r="L14" s="28">
        <f>ROUND(E14*F14,2)</f>
        <v>0</v>
      </c>
      <c r="M14" s="26">
        <f>ROUND(H14*E14,2)</f>
        <v>0</v>
      </c>
      <c r="N14" s="26">
        <f>ROUND(I14*E14,2)</f>
        <v>0</v>
      </c>
      <c r="O14" s="26">
        <f>ROUND(J14*E14,2)</f>
        <v>0</v>
      </c>
      <c r="P14" s="27">
        <f>SUM(M14:O14)</f>
        <v>0</v>
      </c>
    </row>
    <row r="15" spans="1:16" ht="12.75" customHeight="1" x14ac:dyDescent="0.25">
      <c r="A15" s="47">
        <v>2</v>
      </c>
      <c r="B15" s="38" t="s">
        <v>531</v>
      </c>
      <c r="C15" s="278" t="s">
        <v>530</v>
      </c>
      <c r="D15" s="38" t="s">
        <v>68</v>
      </c>
      <c r="E15" s="38">
        <v>27</v>
      </c>
      <c r="F15" s="28"/>
      <c r="G15" s="26"/>
      <c r="H15" s="26">
        <f t="shared" ref="H15:H44" si="0">ROUND(F15*G15,2)</f>
        <v>0</v>
      </c>
      <c r="I15" s="26"/>
      <c r="J15" s="26"/>
      <c r="K15" s="27">
        <f t="shared" ref="K15:K44" si="1">SUM(H15:J15)</f>
        <v>0</v>
      </c>
      <c r="L15" s="28">
        <f t="shared" ref="L15:L44" si="2">ROUND(E15*F15,2)</f>
        <v>0</v>
      </c>
      <c r="M15" s="26">
        <f t="shared" ref="M15:M44" si="3">ROUND(H15*E15,2)</f>
        <v>0</v>
      </c>
      <c r="N15" s="26">
        <f t="shared" ref="N15:N43" si="4">ROUND(I15*E15,2)</f>
        <v>0</v>
      </c>
      <c r="O15" s="26">
        <f t="shared" ref="O15:O44" si="5">ROUND(J15*E15,2)</f>
        <v>0</v>
      </c>
      <c r="P15" s="27">
        <f t="shared" ref="P15:P44" si="6">SUM(M15:O15)</f>
        <v>0</v>
      </c>
    </row>
    <row r="16" spans="1:16" ht="12.75" customHeight="1" x14ac:dyDescent="0.25">
      <c r="A16" s="47">
        <v>3</v>
      </c>
      <c r="B16" s="38" t="s">
        <v>532</v>
      </c>
      <c r="C16" s="279"/>
      <c r="D16" s="38" t="s">
        <v>68</v>
      </c>
      <c r="E16" s="38">
        <v>8</v>
      </c>
      <c r="F16" s="28"/>
      <c r="G16" s="26"/>
      <c r="H16" s="26">
        <f t="shared" si="0"/>
        <v>0</v>
      </c>
      <c r="I16" s="26"/>
      <c r="J16" s="26"/>
      <c r="K16" s="27">
        <f t="shared" si="1"/>
        <v>0</v>
      </c>
      <c r="L16" s="28">
        <f t="shared" si="2"/>
        <v>0</v>
      </c>
      <c r="M16" s="26">
        <f t="shared" si="3"/>
        <v>0</v>
      </c>
      <c r="N16" s="26">
        <f t="shared" si="4"/>
        <v>0</v>
      </c>
      <c r="O16" s="26">
        <f t="shared" si="5"/>
        <v>0</v>
      </c>
      <c r="P16" s="27">
        <f t="shared" si="6"/>
        <v>0</v>
      </c>
    </row>
    <row r="17" spans="1:16" ht="12.75" customHeight="1" x14ac:dyDescent="0.25">
      <c r="A17" s="47">
        <v>4</v>
      </c>
      <c r="B17" s="38" t="s">
        <v>533</v>
      </c>
      <c r="C17" s="279"/>
      <c r="D17" s="38" t="s">
        <v>68</v>
      </c>
      <c r="E17" s="38">
        <v>7</v>
      </c>
      <c r="F17" s="28"/>
      <c r="G17" s="26"/>
      <c r="H17" s="26">
        <f t="shared" si="0"/>
        <v>0</v>
      </c>
      <c r="I17" s="26"/>
      <c r="J17" s="26"/>
      <c r="K17" s="27">
        <f t="shared" si="1"/>
        <v>0</v>
      </c>
      <c r="L17" s="28">
        <f t="shared" si="2"/>
        <v>0</v>
      </c>
      <c r="M17" s="26">
        <f t="shared" si="3"/>
        <v>0</v>
      </c>
      <c r="N17" s="26">
        <f t="shared" si="4"/>
        <v>0</v>
      </c>
      <c r="O17" s="26">
        <f t="shared" si="5"/>
        <v>0</v>
      </c>
      <c r="P17" s="27">
        <f t="shared" si="6"/>
        <v>0</v>
      </c>
    </row>
    <row r="18" spans="1:16" ht="12.75" customHeight="1" x14ac:dyDescent="0.25">
      <c r="A18" s="47">
        <v>5</v>
      </c>
      <c r="B18" s="38" t="s">
        <v>534</v>
      </c>
      <c r="C18" s="279"/>
      <c r="D18" s="38" t="s">
        <v>68</v>
      </c>
      <c r="E18" s="38">
        <v>15</v>
      </c>
      <c r="F18" s="28"/>
      <c r="G18" s="26"/>
      <c r="H18" s="26">
        <f t="shared" si="0"/>
        <v>0</v>
      </c>
      <c r="I18" s="26"/>
      <c r="J18" s="26"/>
      <c r="K18" s="27">
        <f t="shared" si="1"/>
        <v>0</v>
      </c>
      <c r="L18" s="28">
        <f t="shared" si="2"/>
        <v>0</v>
      </c>
      <c r="M18" s="26">
        <f t="shared" si="3"/>
        <v>0</v>
      </c>
      <c r="N18" s="26">
        <f t="shared" si="4"/>
        <v>0</v>
      </c>
      <c r="O18" s="26">
        <f t="shared" si="5"/>
        <v>0</v>
      </c>
      <c r="P18" s="27">
        <f t="shared" si="6"/>
        <v>0</v>
      </c>
    </row>
    <row r="19" spans="1:16" ht="12.75" customHeight="1" x14ac:dyDescent="0.25">
      <c r="A19" s="47">
        <v>6</v>
      </c>
      <c r="B19" s="38" t="s">
        <v>535</v>
      </c>
      <c r="C19" s="279"/>
      <c r="D19" s="38" t="s">
        <v>68</v>
      </c>
      <c r="E19" s="38">
        <v>52</v>
      </c>
      <c r="F19" s="28"/>
      <c r="G19" s="26"/>
      <c r="H19" s="26">
        <f t="shared" si="0"/>
        <v>0</v>
      </c>
      <c r="I19" s="26"/>
      <c r="J19" s="26"/>
      <c r="K19" s="27">
        <f t="shared" si="1"/>
        <v>0</v>
      </c>
      <c r="L19" s="28">
        <f t="shared" si="2"/>
        <v>0</v>
      </c>
      <c r="M19" s="26">
        <f t="shared" si="3"/>
        <v>0</v>
      </c>
      <c r="N19" s="26">
        <f t="shared" si="4"/>
        <v>0</v>
      </c>
      <c r="O19" s="26">
        <f t="shared" si="5"/>
        <v>0</v>
      </c>
      <c r="P19" s="27">
        <f t="shared" si="6"/>
        <v>0</v>
      </c>
    </row>
    <row r="20" spans="1:16" ht="11.25" customHeight="1" x14ac:dyDescent="0.25">
      <c r="A20" s="47">
        <v>7</v>
      </c>
      <c r="B20" s="38" t="s">
        <v>536</v>
      </c>
      <c r="C20" s="280"/>
      <c r="D20" s="38" t="s">
        <v>68</v>
      </c>
      <c r="E20" s="38">
        <v>69</v>
      </c>
      <c r="F20" s="28"/>
      <c r="G20" s="26"/>
      <c r="H20" s="26">
        <f t="shared" si="0"/>
        <v>0</v>
      </c>
      <c r="I20" s="26"/>
      <c r="J20" s="26"/>
      <c r="K20" s="27">
        <f t="shared" si="1"/>
        <v>0</v>
      </c>
      <c r="L20" s="28">
        <f t="shared" si="2"/>
        <v>0</v>
      </c>
      <c r="M20" s="26">
        <f t="shared" si="3"/>
        <v>0</v>
      </c>
      <c r="N20" s="26">
        <f t="shared" si="4"/>
        <v>0</v>
      </c>
      <c r="O20" s="26">
        <f t="shared" si="5"/>
        <v>0</v>
      </c>
      <c r="P20" s="27">
        <f t="shared" si="6"/>
        <v>0</v>
      </c>
    </row>
    <row r="21" spans="1:16" ht="12.75" customHeight="1" x14ac:dyDescent="0.25">
      <c r="A21" s="47">
        <v>8</v>
      </c>
      <c r="B21" s="38" t="s">
        <v>538</v>
      </c>
      <c r="C21" s="278" t="s">
        <v>537</v>
      </c>
      <c r="D21" s="38" t="s">
        <v>504</v>
      </c>
      <c r="E21" s="38">
        <v>112</v>
      </c>
      <c r="F21" s="28"/>
      <c r="G21" s="26"/>
      <c r="H21" s="26">
        <f t="shared" si="0"/>
        <v>0</v>
      </c>
      <c r="I21" s="26"/>
      <c r="J21" s="26"/>
      <c r="K21" s="27">
        <f t="shared" si="1"/>
        <v>0</v>
      </c>
      <c r="L21" s="28">
        <f t="shared" si="2"/>
        <v>0</v>
      </c>
      <c r="M21" s="26">
        <f t="shared" si="3"/>
        <v>0</v>
      </c>
      <c r="N21" s="26">
        <f t="shared" si="4"/>
        <v>0</v>
      </c>
      <c r="O21" s="26">
        <f t="shared" si="5"/>
        <v>0</v>
      </c>
      <c r="P21" s="27">
        <f t="shared" si="6"/>
        <v>0</v>
      </c>
    </row>
    <row r="22" spans="1:16" ht="12.75" customHeight="1" x14ac:dyDescent="0.25">
      <c r="A22" s="47">
        <v>9</v>
      </c>
      <c r="B22" s="38" t="s">
        <v>539</v>
      </c>
      <c r="C22" s="279"/>
      <c r="D22" s="38" t="s">
        <v>504</v>
      </c>
      <c r="E22" s="38">
        <v>224</v>
      </c>
      <c r="F22" s="28"/>
      <c r="G22" s="26"/>
      <c r="H22" s="26">
        <f t="shared" si="0"/>
        <v>0</v>
      </c>
      <c r="I22" s="26"/>
      <c r="J22" s="26"/>
      <c r="K22" s="27">
        <f t="shared" si="1"/>
        <v>0</v>
      </c>
      <c r="L22" s="28">
        <f t="shared" si="2"/>
        <v>0</v>
      </c>
      <c r="M22" s="26">
        <f t="shared" si="3"/>
        <v>0</v>
      </c>
      <c r="N22" s="26">
        <f t="shared" si="4"/>
        <v>0</v>
      </c>
      <c r="O22" s="26">
        <f t="shared" si="5"/>
        <v>0</v>
      </c>
      <c r="P22" s="27">
        <f t="shared" si="6"/>
        <v>0</v>
      </c>
    </row>
    <row r="23" spans="1:16" ht="12.75" customHeight="1" x14ac:dyDescent="0.25">
      <c r="A23" s="47">
        <v>10</v>
      </c>
      <c r="B23" s="38" t="s">
        <v>540</v>
      </c>
      <c r="C23" s="280"/>
      <c r="D23" s="38" t="s">
        <v>504</v>
      </c>
      <c r="E23" s="38">
        <v>112</v>
      </c>
      <c r="F23" s="28"/>
      <c r="G23" s="26"/>
      <c r="H23" s="26">
        <f t="shared" si="0"/>
        <v>0</v>
      </c>
      <c r="I23" s="26"/>
      <c r="J23" s="26"/>
      <c r="K23" s="27">
        <f t="shared" si="1"/>
        <v>0</v>
      </c>
      <c r="L23" s="28">
        <f t="shared" si="2"/>
        <v>0</v>
      </c>
      <c r="M23" s="26">
        <f t="shared" si="3"/>
        <v>0</v>
      </c>
      <c r="N23" s="26">
        <f t="shared" si="4"/>
        <v>0</v>
      </c>
      <c r="O23" s="26">
        <f t="shared" si="5"/>
        <v>0</v>
      </c>
      <c r="P23" s="27">
        <f t="shared" si="6"/>
        <v>0</v>
      </c>
    </row>
    <row r="24" spans="1:16" ht="12.75" customHeight="1" x14ac:dyDescent="0.25">
      <c r="A24" s="47">
        <v>11</v>
      </c>
      <c r="B24" s="38" t="s">
        <v>542</v>
      </c>
      <c r="C24" s="278" t="s">
        <v>541</v>
      </c>
      <c r="D24" s="38" t="s">
        <v>68</v>
      </c>
      <c r="E24" s="38">
        <v>27</v>
      </c>
      <c r="F24" s="28"/>
      <c r="G24" s="26"/>
      <c r="H24" s="26">
        <f t="shared" si="0"/>
        <v>0</v>
      </c>
      <c r="I24" s="26"/>
      <c r="J24" s="26"/>
      <c r="K24" s="27">
        <f t="shared" si="1"/>
        <v>0</v>
      </c>
      <c r="L24" s="28">
        <f t="shared" si="2"/>
        <v>0</v>
      </c>
      <c r="M24" s="26">
        <f t="shared" si="3"/>
        <v>0</v>
      </c>
      <c r="N24" s="26">
        <f t="shared" si="4"/>
        <v>0</v>
      </c>
      <c r="O24" s="26">
        <f t="shared" si="5"/>
        <v>0</v>
      </c>
      <c r="P24" s="27">
        <f t="shared" si="6"/>
        <v>0</v>
      </c>
    </row>
    <row r="25" spans="1:16" ht="11.25" customHeight="1" x14ac:dyDescent="0.25">
      <c r="A25" s="47">
        <v>12</v>
      </c>
      <c r="B25" s="38" t="s">
        <v>543</v>
      </c>
      <c r="C25" s="279"/>
      <c r="D25" s="38" t="s">
        <v>68</v>
      </c>
      <c r="E25" s="38">
        <v>8</v>
      </c>
      <c r="F25" s="28"/>
      <c r="G25" s="26"/>
      <c r="H25" s="26">
        <f t="shared" si="0"/>
        <v>0</v>
      </c>
      <c r="I25" s="26"/>
      <c r="J25" s="26"/>
      <c r="K25" s="27">
        <f t="shared" si="1"/>
        <v>0</v>
      </c>
      <c r="L25" s="28">
        <f t="shared" si="2"/>
        <v>0</v>
      </c>
      <c r="M25" s="26">
        <f t="shared" si="3"/>
        <v>0</v>
      </c>
      <c r="N25" s="26">
        <f t="shared" si="4"/>
        <v>0</v>
      </c>
      <c r="O25" s="26">
        <f t="shared" si="5"/>
        <v>0</v>
      </c>
      <c r="P25" s="27">
        <f t="shared" si="6"/>
        <v>0</v>
      </c>
    </row>
    <row r="26" spans="1:16" ht="12.75" customHeight="1" x14ac:dyDescent="0.25">
      <c r="A26" s="47">
        <v>13</v>
      </c>
      <c r="B26" s="38" t="s">
        <v>544</v>
      </c>
      <c r="C26" s="279"/>
      <c r="D26" s="38" t="s">
        <v>68</v>
      </c>
      <c r="E26" s="38">
        <v>7</v>
      </c>
      <c r="F26" s="28"/>
      <c r="G26" s="26"/>
      <c r="H26" s="26">
        <f t="shared" si="0"/>
        <v>0</v>
      </c>
      <c r="I26" s="26"/>
      <c r="J26" s="26"/>
      <c r="K26" s="27">
        <f t="shared" si="1"/>
        <v>0</v>
      </c>
      <c r="L26" s="28">
        <f t="shared" si="2"/>
        <v>0</v>
      </c>
      <c r="M26" s="26">
        <f t="shared" si="3"/>
        <v>0</v>
      </c>
      <c r="N26" s="26">
        <f t="shared" si="4"/>
        <v>0</v>
      </c>
      <c r="O26" s="26">
        <f t="shared" si="5"/>
        <v>0</v>
      </c>
      <c r="P26" s="27">
        <f t="shared" si="6"/>
        <v>0</v>
      </c>
    </row>
    <row r="27" spans="1:16" ht="11.25" customHeight="1" x14ac:dyDescent="0.25">
      <c r="A27" s="47">
        <v>14</v>
      </c>
      <c r="B27" s="38" t="s">
        <v>545</v>
      </c>
      <c r="C27" s="279"/>
      <c r="D27" s="38" t="s">
        <v>68</v>
      </c>
      <c r="E27" s="38">
        <v>15</v>
      </c>
      <c r="F27" s="28"/>
      <c r="G27" s="26"/>
      <c r="H27" s="26">
        <f t="shared" si="0"/>
        <v>0</v>
      </c>
      <c r="I27" s="26"/>
      <c r="J27" s="26"/>
      <c r="K27" s="27">
        <f t="shared" si="1"/>
        <v>0</v>
      </c>
      <c r="L27" s="28">
        <f t="shared" si="2"/>
        <v>0</v>
      </c>
      <c r="M27" s="26">
        <f t="shared" si="3"/>
        <v>0</v>
      </c>
      <c r="N27" s="26">
        <f t="shared" si="4"/>
        <v>0</v>
      </c>
      <c r="O27" s="26">
        <f t="shared" si="5"/>
        <v>0</v>
      </c>
      <c r="P27" s="27">
        <f t="shared" si="6"/>
        <v>0</v>
      </c>
    </row>
    <row r="28" spans="1:16" ht="12.75" customHeight="1" x14ac:dyDescent="0.25">
      <c r="A28" s="47">
        <v>15</v>
      </c>
      <c r="B28" s="38" t="s">
        <v>546</v>
      </c>
      <c r="C28" s="279"/>
      <c r="D28" s="38" t="s">
        <v>68</v>
      </c>
      <c r="E28" s="38">
        <v>52</v>
      </c>
      <c r="F28" s="28"/>
      <c r="G28" s="26"/>
      <c r="H28" s="26">
        <f t="shared" si="0"/>
        <v>0</v>
      </c>
      <c r="I28" s="26"/>
      <c r="J28" s="26"/>
      <c r="K28" s="27">
        <f t="shared" si="1"/>
        <v>0</v>
      </c>
      <c r="L28" s="28">
        <f t="shared" si="2"/>
        <v>0</v>
      </c>
      <c r="M28" s="26">
        <f t="shared" si="3"/>
        <v>0</v>
      </c>
      <c r="N28" s="26">
        <f t="shared" si="4"/>
        <v>0</v>
      </c>
      <c r="O28" s="26">
        <f t="shared" si="5"/>
        <v>0</v>
      </c>
      <c r="P28" s="27">
        <f t="shared" si="6"/>
        <v>0</v>
      </c>
    </row>
    <row r="29" spans="1:16" ht="12.75" customHeight="1" x14ac:dyDescent="0.25">
      <c r="A29" s="47">
        <v>16</v>
      </c>
      <c r="B29" s="38" t="s">
        <v>547</v>
      </c>
      <c r="C29" s="280"/>
      <c r="D29" s="38" t="s">
        <v>68</v>
      </c>
      <c r="E29" s="38">
        <v>69</v>
      </c>
      <c r="F29" s="28"/>
      <c r="G29" s="26"/>
      <c r="H29" s="26">
        <f t="shared" si="0"/>
        <v>0</v>
      </c>
      <c r="I29" s="26"/>
      <c r="J29" s="26"/>
      <c r="K29" s="27">
        <f t="shared" si="1"/>
        <v>0</v>
      </c>
      <c r="L29" s="28">
        <f t="shared" si="2"/>
        <v>0</v>
      </c>
      <c r="M29" s="26">
        <f t="shared" si="3"/>
        <v>0</v>
      </c>
      <c r="N29" s="26">
        <f t="shared" si="4"/>
        <v>0</v>
      </c>
      <c r="O29" s="26">
        <f t="shared" si="5"/>
        <v>0</v>
      </c>
      <c r="P29" s="27">
        <f t="shared" si="6"/>
        <v>0</v>
      </c>
    </row>
    <row r="30" spans="1:16" ht="11.25" customHeight="1" x14ac:dyDescent="0.25">
      <c r="A30" s="47">
        <v>17</v>
      </c>
      <c r="B30" s="38" t="s">
        <v>549</v>
      </c>
      <c r="C30" s="38" t="s">
        <v>548</v>
      </c>
      <c r="D30" s="38" t="s">
        <v>504</v>
      </c>
      <c r="E30" s="38">
        <v>12</v>
      </c>
      <c r="F30" s="28"/>
      <c r="G30" s="26"/>
      <c r="H30" s="26">
        <f t="shared" si="0"/>
        <v>0</v>
      </c>
      <c r="I30" s="26"/>
      <c r="J30" s="26"/>
      <c r="K30" s="27">
        <f t="shared" si="1"/>
        <v>0</v>
      </c>
      <c r="L30" s="28">
        <f t="shared" si="2"/>
        <v>0</v>
      </c>
      <c r="M30" s="26">
        <f t="shared" si="3"/>
        <v>0</v>
      </c>
      <c r="N30" s="26">
        <f t="shared" si="4"/>
        <v>0</v>
      </c>
      <c r="O30" s="26">
        <f t="shared" si="5"/>
        <v>0</v>
      </c>
      <c r="P30" s="27">
        <f t="shared" si="6"/>
        <v>0</v>
      </c>
    </row>
    <row r="31" spans="1:16" ht="12.75" customHeight="1" x14ac:dyDescent="0.25">
      <c r="A31" s="47">
        <v>18</v>
      </c>
      <c r="B31" s="38" t="s">
        <v>551</v>
      </c>
      <c r="C31" s="278" t="s">
        <v>550</v>
      </c>
      <c r="D31" s="38" t="s">
        <v>504</v>
      </c>
      <c r="E31" s="38">
        <v>1</v>
      </c>
      <c r="F31" s="28"/>
      <c r="G31" s="26"/>
      <c r="H31" s="26">
        <f t="shared" si="0"/>
        <v>0</v>
      </c>
      <c r="I31" s="26"/>
      <c r="J31" s="26"/>
      <c r="K31" s="27">
        <f t="shared" si="1"/>
        <v>0</v>
      </c>
      <c r="L31" s="28">
        <f t="shared" si="2"/>
        <v>0</v>
      </c>
      <c r="M31" s="26">
        <f t="shared" si="3"/>
        <v>0</v>
      </c>
      <c r="N31" s="26">
        <f t="shared" si="4"/>
        <v>0</v>
      </c>
      <c r="O31" s="26">
        <f t="shared" si="5"/>
        <v>0</v>
      </c>
      <c r="P31" s="27">
        <f t="shared" si="6"/>
        <v>0</v>
      </c>
    </row>
    <row r="32" spans="1:16" ht="11.25" customHeight="1" x14ac:dyDescent="0.25">
      <c r="A32" s="47">
        <v>19</v>
      </c>
      <c r="B32" s="38" t="s">
        <v>503</v>
      </c>
      <c r="C32" s="279"/>
      <c r="D32" s="38" t="s">
        <v>504</v>
      </c>
      <c r="E32" s="38">
        <v>3</v>
      </c>
      <c r="F32" s="28"/>
      <c r="G32" s="26"/>
      <c r="H32" s="26">
        <f t="shared" si="0"/>
        <v>0</v>
      </c>
      <c r="I32" s="26"/>
      <c r="J32" s="26"/>
      <c r="K32" s="27">
        <f t="shared" si="1"/>
        <v>0</v>
      </c>
      <c r="L32" s="28">
        <f t="shared" si="2"/>
        <v>0</v>
      </c>
      <c r="M32" s="26">
        <f t="shared" si="3"/>
        <v>0</v>
      </c>
      <c r="N32" s="26">
        <f t="shared" si="4"/>
        <v>0</v>
      </c>
      <c r="O32" s="26">
        <f t="shared" si="5"/>
        <v>0</v>
      </c>
      <c r="P32" s="27">
        <f t="shared" si="6"/>
        <v>0</v>
      </c>
    </row>
    <row r="33" spans="1:16" ht="12.75" customHeight="1" x14ac:dyDescent="0.25">
      <c r="A33" s="47">
        <v>20</v>
      </c>
      <c r="B33" s="38" t="s">
        <v>507</v>
      </c>
      <c r="C33" s="279"/>
      <c r="D33" s="38" t="s">
        <v>504</v>
      </c>
      <c r="E33" s="38">
        <v>8</v>
      </c>
      <c r="F33" s="28"/>
      <c r="G33" s="26"/>
      <c r="H33" s="26">
        <f t="shared" si="0"/>
        <v>0</v>
      </c>
      <c r="I33" s="26"/>
      <c r="J33" s="26"/>
      <c r="K33" s="27">
        <f t="shared" si="1"/>
        <v>0</v>
      </c>
      <c r="L33" s="28">
        <f t="shared" si="2"/>
        <v>0</v>
      </c>
      <c r="M33" s="26">
        <f t="shared" si="3"/>
        <v>0</v>
      </c>
      <c r="N33" s="26">
        <f t="shared" si="4"/>
        <v>0</v>
      </c>
      <c r="O33" s="26">
        <f t="shared" si="5"/>
        <v>0</v>
      </c>
      <c r="P33" s="27">
        <f t="shared" si="6"/>
        <v>0</v>
      </c>
    </row>
    <row r="34" spans="1:16" ht="11.25" customHeight="1" x14ac:dyDescent="0.25">
      <c r="A34" s="47">
        <v>21</v>
      </c>
      <c r="B34" s="38" t="s">
        <v>508</v>
      </c>
      <c r="C34" s="280"/>
      <c r="D34" s="38" t="s">
        <v>504</v>
      </c>
      <c r="E34" s="38">
        <v>16</v>
      </c>
      <c r="F34" s="28"/>
      <c r="G34" s="26"/>
      <c r="H34" s="26">
        <f t="shared" si="0"/>
        <v>0</v>
      </c>
      <c r="I34" s="26"/>
      <c r="J34" s="26"/>
      <c r="K34" s="27">
        <f t="shared" si="1"/>
        <v>0</v>
      </c>
      <c r="L34" s="28">
        <f t="shared" si="2"/>
        <v>0</v>
      </c>
      <c r="M34" s="26">
        <f t="shared" si="3"/>
        <v>0</v>
      </c>
      <c r="N34" s="26">
        <f t="shared" si="4"/>
        <v>0</v>
      </c>
      <c r="O34" s="26">
        <f t="shared" si="5"/>
        <v>0</v>
      </c>
      <c r="P34" s="27">
        <f t="shared" si="6"/>
        <v>0</v>
      </c>
    </row>
    <row r="35" spans="1:16" ht="12.75" customHeight="1" x14ac:dyDescent="0.25">
      <c r="A35" s="47">
        <v>22</v>
      </c>
      <c r="B35" s="38" t="s">
        <v>552</v>
      </c>
      <c r="C35" s="278" t="s">
        <v>502</v>
      </c>
      <c r="D35" s="38" t="s">
        <v>504</v>
      </c>
      <c r="E35" s="38">
        <v>27</v>
      </c>
      <c r="F35" s="28"/>
      <c r="G35" s="26"/>
      <c r="H35" s="26">
        <f t="shared" si="0"/>
        <v>0</v>
      </c>
      <c r="I35" s="26"/>
      <c r="J35" s="26"/>
      <c r="K35" s="27">
        <f t="shared" si="1"/>
        <v>0</v>
      </c>
      <c r="L35" s="28">
        <f t="shared" si="2"/>
        <v>0</v>
      </c>
      <c r="M35" s="26">
        <f t="shared" si="3"/>
        <v>0</v>
      </c>
      <c r="N35" s="26">
        <f t="shared" si="4"/>
        <v>0</v>
      </c>
      <c r="O35" s="26">
        <f t="shared" si="5"/>
        <v>0</v>
      </c>
      <c r="P35" s="27">
        <f t="shared" si="6"/>
        <v>0</v>
      </c>
    </row>
    <row r="36" spans="1:16" ht="12.75" customHeight="1" x14ac:dyDescent="0.25">
      <c r="A36" s="47">
        <v>23</v>
      </c>
      <c r="B36" s="38" t="s">
        <v>503</v>
      </c>
      <c r="C36" s="279"/>
      <c r="D36" s="38" t="s">
        <v>504</v>
      </c>
      <c r="E36" s="38">
        <v>8</v>
      </c>
      <c r="F36" s="28"/>
      <c r="G36" s="26"/>
      <c r="H36" s="26">
        <f t="shared" si="0"/>
        <v>0</v>
      </c>
      <c r="I36" s="26"/>
      <c r="J36" s="26"/>
      <c r="K36" s="27">
        <f t="shared" si="1"/>
        <v>0</v>
      </c>
      <c r="L36" s="28">
        <f t="shared" si="2"/>
        <v>0</v>
      </c>
      <c r="M36" s="26">
        <f t="shared" si="3"/>
        <v>0</v>
      </c>
      <c r="N36" s="26">
        <f t="shared" si="4"/>
        <v>0</v>
      </c>
      <c r="O36" s="26">
        <f t="shared" si="5"/>
        <v>0</v>
      </c>
      <c r="P36" s="27">
        <f t="shared" si="6"/>
        <v>0</v>
      </c>
    </row>
    <row r="37" spans="1:16" ht="11.25" customHeight="1" x14ac:dyDescent="0.25">
      <c r="A37" s="47">
        <v>24</v>
      </c>
      <c r="B37" s="38" t="s">
        <v>505</v>
      </c>
      <c r="C37" s="279"/>
      <c r="D37" s="38" t="s">
        <v>504</v>
      </c>
      <c r="E37" s="38">
        <v>7</v>
      </c>
      <c r="F37" s="28"/>
      <c r="G37" s="26"/>
      <c r="H37" s="26">
        <f t="shared" si="0"/>
        <v>0</v>
      </c>
      <c r="I37" s="26"/>
      <c r="J37" s="26"/>
      <c r="K37" s="27">
        <f t="shared" si="1"/>
        <v>0</v>
      </c>
      <c r="L37" s="28">
        <f t="shared" si="2"/>
        <v>0</v>
      </c>
      <c r="M37" s="26">
        <f t="shared" si="3"/>
        <v>0</v>
      </c>
      <c r="N37" s="26">
        <f t="shared" si="4"/>
        <v>0</v>
      </c>
      <c r="O37" s="26">
        <f t="shared" si="5"/>
        <v>0</v>
      </c>
      <c r="P37" s="27">
        <f t="shared" si="6"/>
        <v>0</v>
      </c>
    </row>
    <row r="38" spans="1:16" ht="12.75" customHeight="1" x14ac:dyDescent="0.25">
      <c r="A38" s="47">
        <v>25</v>
      </c>
      <c r="B38" s="38" t="s">
        <v>506</v>
      </c>
      <c r="C38" s="279"/>
      <c r="D38" s="38" t="s">
        <v>504</v>
      </c>
      <c r="E38" s="38">
        <v>15</v>
      </c>
      <c r="F38" s="28"/>
      <c r="G38" s="26"/>
      <c r="H38" s="26">
        <f t="shared" si="0"/>
        <v>0</v>
      </c>
      <c r="I38" s="26"/>
      <c r="J38" s="26"/>
      <c r="K38" s="27">
        <f t="shared" si="1"/>
        <v>0</v>
      </c>
      <c r="L38" s="28">
        <f t="shared" si="2"/>
        <v>0</v>
      </c>
      <c r="M38" s="26">
        <f t="shared" si="3"/>
        <v>0</v>
      </c>
      <c r="N38" s="26">
        <f t="shared" si="4"/>
        <v>0</v>
      </c>
      <c r="O38" s="26">
        <f t="shared" si="5"/>
        <v>0</v>
      </c>
      <c r="P38" s="27">
        <f t="shared" si="6"/>
        <v>0</v>
      </c>
    </row>
    <row r="39" spans="1:16" ht="12.75" customHeight="1" x14ac:dyDescent="0.25">
      <c r="A39" s="47">
        <v>26</v>
      </c>
      <c r="B39" s="38" t="s">
        <v>507</v>
      </c>
      <c r="C39" s="279"/>
      <c r="D39" s="38" t="s">
        <v>504</v>
      </c>
      <c r="E39" s="38">
        <v>52</v>
      </c>
      <c r="F39" s="28"/>
      <c r="G39" s="26"/>
      <c r="H39" s="26">
        <f t="shared" si="0"/>
        <v>0</v>
      </c>
      <c r="I39" s="26"/>
      <c r="J39" s="26"/>
      <c r="K39" s="27">
        <f t="shared" si="1"/>
        <v>0</v>
      </c>
      <c r="L39" s="28">
        <f t="shared" si="2"/>
        <v>0</v>
      </c>
      <c r="M39" s="26">
        <f t="shared" si="3"/>
        <v>0</v>
      </c>
      <c r="N39" s="26">
        <f t="shared" si="4"/>
        <v>0</v>
      </c>
      <c r="O39" s="26">
        <f t="shared" si="5"/>
        <v>0</v>
      </c>
      <c r="P39" s="27">
        <f t="shared" si="6"/>
        <v>0</v>
      </c>
    </row>
    <row r="40" spans="1:16" ht="11.25" customHeight="1" x14ac:dyDescent="0.25">
      <c r="A40" s="47">
        <v>27</v>
      </c>
      <c r="B40" s="38" t="s">
        <v>508</v>
      </c>
      <c r="C40" s="280"/>
      <c r="D40" s="38" t="s">
        <v>504</v>
      </c>
      <c r="E40" s="38">
        <v>69</v>
      </c>
      <c r="F40" s="28"/>
      <c r="G40" s="26"/>
      <c r="H40" s="26">
        <f t="shared" si="0"/>
        <v>0</v>
      </c>
      <c r="I40" s="26"/>
      <c r="J40" s="26"/>
      <c r="K40" s="27">
        <f t="shared" si="1"/>
        <v>0</v>
      </c>
      <c r="L40" s="28">
        <f t="shared" si="2"/>
        <v>0</v>
      </c>
      <c r="M40" s="26">
        <f t="shared" si="3"/>
        <v>0</v>
      </c>
      <c r="N40" s="26">
        <f t="shared" si="4"/>
        <v>0</v>
      </c>
      <c r="O40" s="26">
        <f t="shared" si="5"/>
        <v>0</v>
      </c>
      <c r="P40" s="27">
        <f t="shared" si="6"/>
        <v>0</v>
      </c>
    </row>
    <row r="41" spans="1:16" ht="12.75" customHeight="1" x14ac:dyDescent="0.25">
      <c r="A41" s="47">
        <v>28</v>
      </c>
      <c r="B41" s="38" t="s">
        <v>554</v>
      </c>
      <c r="C41" s="47" t="s">
        <v>553</v>
      </c>
      <c r="D41" s="38" t="s">
        <v>504</v>
      </c>
      <c r="E41" s="38">
        <v>51</v>
      </c>
      <c r="F41" s="28"/>
      <c r="G41" s="26"/>
      <c r="H41" s="26">
        <f t="shared" si="0"/>
        <v>0</v>
      </c>
      <c r="I41" s="26"/>
      <c r="J41" s="26"/>
      <c r="K41" s="27">
        <f t="shared" si="1"/>
        <v>0</v>
      </c>
      <c r="L41" s="28">
        <f t="shared" si="2"/>
        <v>0</v>
      </c>
      <c r="M41" s="26">
        <f t="shared" si="3"/>
        <v>0</v>
      </c>
      <c r="N41" s="26">
        <f t="shared" si="4"/>
        <v>0</v>
      </c>
      <c r="O41" s="26">
        <f t="shared" si="5"/>
        <v>0</v>
      </c>
      <c r="P41" s="27">
        <f t="shared" si="6"/>
        <v>0</v>
      </c>
    </row>
    <row r="42" spans="1:16" x14ac:dyDescent="0.25">
      <c r="A42" s="47">
        <v>29</v>
      </c>
      <c r="B42" s="38" t="s">
        <v>556</v>
      </c>
      <c r="C42" s="47" t="s">
        <v>555</v>
      </c>
      <c r="D42" s="38" t="s">
        <v>68</v>
      </c>
      <c r="E42" s="59">
        <v>9.5</v>
      </c>
      <c r="F42" s="28"/>
      <c r="G42" s="26"/>
      <c r="H42" s="26">
        <f t="shared" si="0"/>
        <v>0</v>
      </c>
      <c r="I42" s="26"/>
      <c r="J42" s="26"/>
      <c r="K42" s="27">
        <f t="shared" si="1"/>
        <v>0</v>
      </c>
      <c r="L42" s="28">
        <f t="shared" si="2"/>
        <v>0</v>
      </c>
      <c r="M42" s="26">
        <f t="shared" si="3"/>
        <v>0</v>
      </c>
      <c r="N42" s="26">
        <f t="shared" si="4"/>
        <v>0</v>
      </c>
      <c r="O42" s="26">
        <f t="shared" si="5"/>
        <v>0</v>
      </c>
      <c r="P42" s="27">
        <f t="shared" si="6"/>
        <v>0</v>
      </c>
    </row>
    <row r="43" spans="1:16" ht="12.75" customHeight="1" x14ac:dyDescent="0.25">
      <c r="A43" s="47">
        <v>30</v>
      </c>
      <c r="B43" s="38"/>
      <c r="C43" s="47" t="s">
        <v>557</v>
      </c>
      <c r="D43" s="38" t="s">
        <v>514</v>
      </c>
      <c r="E43" s="38">
        <v>2</v>
      </c>
      <c r="F43" s="28"/>
      <c r="G43" s="26"/>
      <c r="H43" s="26">
        <f t="shared" si="0"/>
        <v>0</v>
      </c>
      <c r="I43" s="26"/>
      <c r="J43" s="26"/>
      <c r="K43" s="27">
        <f t="shared" si="1"/>
        <v>0</v>
      </c>
      <c r="L43" s="28">
        <f t="shared" si="2"/>
        <v>0</v>
      </c>
      <c r="M43" s="26">
        <f t="shared" si="3"/>
        <v>0</v>
      </c>
      <c r="N43" s="26">
        <f t="shared" si="4"/>
        <v>0</v>
      </c>
      <c r="O43" s="26">
        <f t="shared" si="5"/>
        <v>0</v>
      </c>
      <c r="P43" s="27">
        <f t="shared" si="6"/>
        <v>0</v>
      </c>
    </row>
    <row r="44" spans="1:16" ht="12.75" customHeight="1" thickBot="1" x14ac:dyDescent="0.3">
      <c r="A44" s="47">
        <v>31</v>
      </c>
      <c r="B44" s="38"/>
      <c r="C44" s="47" t="s">
        <v>518</v>
      </c>
      <c r="D44" s="38" t="s">
        <v>514</v>
      </c>
      <c r="E44" s="38">
        <v>2</v>
      </c>
      <c r="F44" s="28"/>
      <c r="G44" s="26"/>
      <c r="H44" s="26">
        <f t="shared" si="0"/>
        <v>0</v>
      </c>
      <c r="I44" s="26"/>
      <c r="J44" s="26"/>
      <c r="K44" s="27">
        <f t="shared" si="1"/>
        <v>0</v>
      </c>
      <c r="L44" s="28">
        <f t="shared" si="2"/>
        <v>0</v>
      </c>
      <c r="M44" s="26">
        <f t="shared" si="3"/>
        <v>0</v>
      </c>
      <c r="N44" s="26">
        <f>ROUND(I44*E44,2)</f>
        <v>0</v>
      </c>
      <c r="O44" s="26">
        <f t="shared" si="5"/>
        <v>0</v>
      </c>
      <c r="P44" s="27">
        <f t="shared" si="6"/>
        <v>0</v>
      </c>
    </row>
    <row r="45" spans="1:16" ht="12" thickBot="1" x14ac:dyDescent="0.3">
      <c r="A45" s="256" t="s">
        <v>118</v>
      </c>
      <c r="B45" s="257"/>
      <c r="C45" s="257"/>
      <c r="D45" s="257"/>
      <c r="E45" s="257"/>
      <c r="F45" s="257"/>
      <c r="G45" s="257"/>
      <c r="H45" s="257"/>
      <c r="I45" s="257"/>
      <c r="J45" s="257"/>
      <c r="K45" s="258"/>
      <c r="L45" s="29">
        <f>SUM(L14:L44)</f>
        <v>0</v>
      </c>
      <c r="M45" s="30">
        <f>SUM(M14:M44)</f>
        <v>0</v>
      </c>
      <c r="N45" s="30">
        <f>SUM(N14:N44)</f>
        <v>0</v>
      </c>
      <c r="O45" s="30">
        <f>SUM(O14:O44)</f>
        <v>0</v>
      </c>
      <c r="P45" s="31">
        <f>SUM(P14:P44)</f>
        <v>0</v>
      </c>
    </row>
    <row r="46" spans="1:16" x14ac:dyDescent="0.25">
      <c r="A46" s="12"/>
      <c r="B46" s="12"/>
      <c r="C46" s="12"/>
      <c r="D46" s="149"/>
      <c r="E46" s="12"/>
      <c r="F46" s="12"/>
      <c r="G46" s="12"/>
      <c r="H46" s="12"/>
      <c r="I46" s="12"/>
      <c r="J46" s="12"/>
      <c r="K46" s="12"/>
      <c r="L46" s="12"/>
      <c r="M46" s="12"/>
      <c r="N46" s="12"/>
      <c r="O46" s="12"/>
      <c r="P46" s="12"/>
    </row>
    <row r="47" spans="1:16" x14ac:dyDescent="0.25">
      <c r="A47" s="12"/>
      <c r="B47" s="12"/>
      <c r="C47" s="12"/>
      <c r="D47" s="149"/>
      <c r="E47" s="12"/>
      <c r="F47" s="12"/>
      <c r="G47" s="12"/>
      <c r="H47" s="12"/>
      <c r="I47" s="12"/>
      <c r="J47" s="12"/>
      <c r="K47" s="12"/>
      <c r="L47" s="12"/>
      <c r="M47" s="12"/>
      <c r="N47" s="12"/>
      <c r="O47" s="12"/>
      <c r="P47" s="12"/>
    </row>
    <row r="48" spans="1:16" x14ac:dyDescent="0.25">
      <c r="A48" s="7" t="s">
        <v>19</v>
      </c>
      <c r="B48" s="12"/>
      <c r="C48" s="255">
        <f>'Kops a'!C41:H41</f>
        <v>0</v>
      </c>
      <c r="D48" s="255"/>
      <c r="E48" s="255"/>
      <c r="F48" s="255"/>
      <c r="G48" s="255"/>
      <c r="H48" s="255"/>
      <c r="I48" s="12"/>
      <c r="J48" s="12"/>
      <c r="K48" s="12"/>
      <c r="L48" s="12"/>
      <c r="M48" s="12"/>
      <c r="N48" s="12"/>
      <c r="O48" s="12"/>
      <c r="P48" s="12"/>
    </row>
    <row r="49" spans="1:16" x14ac:dyDescent="0.25">
      <c r="A49" s="12"/>
      <c r="B49" s="12"/>
      <c r="C49" s="204" t="s">
        <v>20</v>
      </c>
      <c r="D49" s="204"/>
      <c r="E49" s="204"/>
      <c r="F49" s="204"/>
      <c r="G49" s="204"/>
      <c r="H49" s="204"/>
      <c r="I49" s="12"/>
      <c r="J49" s="12"/>
      <c r="K49" s="12"/>
      <c r="L49" s="12"/>
      <c r="M49" s="12"/>
      <c r="N49" s="12"/>
      <c r="O49" s="12"/>
      <c r="P49" s="12"/>
    </row>
    <row r="50" spans="1:16" x14ac:dyDescent="0.25">
      <c r="A50" s="12"/>
      <c r="B50" s="12"/>
      <c r="C50" s="12"/>
      <c r="D50" s="149"/>
      <c r="E50" s="12"/>
      <c r="F50" s="12"/>
      <c r="G50" s="12"/>
      <c r="H50" s="12"/>
      <c r="I50" s="12"/>
      <c r="J50" s="12"/>
      <c r="K50" s="12"/>
      <c r="L50" s="12"/>
      <c r="M50" s="12"/>
      <c r="N50" s="12"/>
      <c r="O50" s="12"/>
      <c r="P50" s="12"/>
    </row>
    <row r="51" spans="1:16" x14ac:dyDescent="0.25">
      <c r="A51" s="53" t="str">
        <f>'Kops a'!A44</f>
        <v>Tāme sastādīta 20__. gada __. _________</v>
      </c>
      <c r="B51" s="54"/>
      <c r="C51" s="54"/>
      <c r="D51" s="84"/>
      <c r="E51" s="12"/>
      <c r="F51" s="12"/>
      <c r="G51" s="12"/>
      <c r="H51" s="12"/>
      <c r="I51" s="12"/>
      <c r="J51" s="12"/>
      <c r="K51" s="12"/>
      <c r="L51" s="12"/>
      <c r="M51" s="12"/>
      <c r="N51" s="12"/>
      <c r="O51" s="12"/>
      <c r="P51" s="12"/>
    </row>
    <row r="52" spans="1:16" x14ac:dyDescent="0.25">
      <c r="A52" s="12"/>
      <c r="B52" s="12"/>
      <c r="C52" s="12"/>
      <c r="D52" s="149"/>
      <c r="E52" s="12"/>
      <c r="F52" s="12"/>
      <c r="G52" s="12"/>
      <c r="H52" s="12"/>
      <c r="I52" s="12"/>
      <c r="J52" s="12"/>
      <c r="K52" s="12"/>
      <c r="L52" s="12"/>
      <c r="M52" s="12"/>
      <c r="N52" s="12"/>
      <c r="O52" s="12"/>
      <c r="P52" s="12"/>
    </row>
    <row r="53" spans="1:16" x14ac:dyDescent="0.25">
      <c r="A53" s="7" t="s">
        <v>49</v>
      </c>
      <c r="B53" s="12"/>
      <c r="C53" s="255">
        <f>'Kops a'!C46:H46</f>
        <v>0</v>
      </c>
      <c r="D53" s="255"/>
      <c r="E53" s="255"/>
      <c r="F53" s="255"/>
      <c r="G53" s="255"/>
      <c r="H53" s="255"/>
      <c r="I53" s="12"/>
      <c r="J53" s="12"/>
      <c r="K53" s="12"/>
      <c r="L53" s="12"/>
      <c r="M53" s="12"/>
      <c r="N53" s="12"/>
      <c r="O53" s="12"/>
      <c r="P53" s="12"/>
    </row>
    <row r="54" spans="1:16" x14ac:dyDescent="0.25">
      <c r="A54" s="12"/>
      <c r="B54" s="12"/>
      <c r="C54" s="204" t="s">
        <v>20</v>
      </c>
      <c r="D54" s="204"/>
      <c r="E54" s="204"/>
      <c r="F54" s="204"/>
      <c r="G54" s="204"/>
      <c r="H54" s="204"/>
      <c r="I54" s="12"/>
      <c r="J54" s="12"/>
      <c r="K54" s="12"/>
      <c r="L54" s="12"/>
      <c r="M54" s="12"/>
      <c r="N54" s="12"/>
      <c r="O54" s="12"/>
      <c r="P54" s="12"/>
    </row>
    <row r="55" spans="1:16" x14ac:dyDescent="0.25">
      <c r="A55" s="12"/>
      <c r="B55" s="12"/>
      <c r="C55" s="12"/>
      <c r="D55" s="149"/>
      <c r="E55" s="12"/>
      <c r="F55" s="12"/>
      <c r="G55" s="12"/>
      <c r="H55" s="12"/>
      <c r="I55" s="12"/>
      <c r="J55" s="12"/>
      <c r="K55" s="12"/>
      <c r="L55" s="12"/>
      <c r="M55" s="12"/>
      <c r="N55" s="12"/>
      <c r="O55" s="12"/>
      <c r="P55" s="12"/>
    </row>
    <row r="56" spans="1:16" x14ac:dyDescent="0.25">
      <c r="A56" s="53" t="s">
        <v>119</v>
      </c>
      <c r="B56" s="54"/>
      <c r="C56" s="55">
        <f>'Kops a'!C49</f>
        <v>0</v>
      </c>
      <c r="D56" s="84"/>
      <c r="E56" s="12"/>
      <c r="F56" s="12"/>
      <c r="G56" s="12"/>
      <c r="H56" s="12"/>
      <c r="I56" s="12"/>
      <c r="J56" s="12"/>
      <c r="K56" s="12"/>
      <c r="L56" s="12"/>
      <c r="M56" s="12"/>
      <c r="N56" s="12"/>
      <c r="O56" s="12"/>
      <c r="P56" s="12"/>
    </row>
    <row r="57" spans="1:16" x14ac:dyDescent="0.25">
      <c r="A57" s="12"/>
      <c r="B57" s="12"/>
      <c r="C57" s="12"/>
      <c r="D57" s="149"/>
      <c r="E57" s="12"/>
      <c r="F57" s="12"/>
      <c r="G57" s="12"/>
      <c r="H57" s="12"/>
      <c r="I57" s="12"/>
      <c r="J57" s="12"/>
      <c r="K57" s="12"/>
      <c r="L57" s="12"/>
      <c r="M57" s="12"/>
      <c r="N57" s="12"/>
      <c r="O57" s="12"/>
      <c r="P57" s="12"/>
    </row>
    <row r="58" spans="1:16" ht="13.5" x14ac:dyDescent="0.25">
      <c r="B58" s="35" t="s">
        <v>120</v>
      </c>
      <c r="D58" s="143"/>
    </row>
    <row r="59" spans="1:16" ht="12" x14ac:dyDescent="0.25">
      <c r="B59" s="56" t="s">
        <v>121</v>
      </c>
      <c r="D59" s="143"/>
    </row>
    <row r="60" spans="1:16" ht="12" x14ac:dyDescent="0.25">
      <c r="B60" s="56" t="s">
        <v>122</v>
      </c>
      <c r="D60" s="143"/>
    </row>
  </sheetData>
  <mergeCells count="27">
    <mergeCell ref="D8:L8"/>
    <mergeCell ref="L12:P12"/>
    <mergeCell ref="A9:F9"/>
    <mergeCell ref="J9:M9"/>
    <mergeCell ref="C49:H49"/>
    <mergeCell ref="A12:A13"/>
    <mergeCell ref="B12:B13"/>
    <mergeCell ref="C12:C13"/>
    <mergeCell ref="D12:D13"/>
    <mergeCell ref="E12:E13"/>
    <mergeCell ref="N9:O9"/>
    <mergeCell ref="C2:I2"/>
    <mergeCell ref="C53:H53"/>
    <mergeCell ref="C54:H54"/>
    <mergeCell ref="C15:C20"/>
    <mergeCell ref="C21:C23"/>
    <mergeCell ref="C24:C29"/>
    <mergeCell ref="C31:C34"/>
    <mergeCell ref="C35:C40"/>
    <mergeCell ref="A45:K45"/>
    <mergeCell ref="C48:H48"/>
    <mergeCell ref="F12:K12"/>
    <mergeCell ref="C3:I3"/>
    <mergeCell ref="C4:I4"/>
    <mergeCell ref="D5:L5"/>
    <mergeCell ref="D6:L6"/>
    <mergeCell ref="D7:L7"/>
  </mergeCells>
  <conditionalFormatting sqref="N9:O9 H14:H44 K14:P44 C53:H53 C48:H48">
    <cfRule type="cellIs" dxfId="47" priority="17" operator="equal">
      <formula>0</formula>
    </cfRule>
  </conditionalFormatting>
  <conditionalFormatting sqref="A9:F9">
    <cfRule type="containsText" dxfId="46"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4:I4">
    <cfRule type="cellIs" dxfId="45" priority="15" operator="equal">
      <formula>0</formula>
    </cfRule>
  </conditionalFormatting>
  <conditionalFormatting sqref="O10">
    <cfRule type="cellIs" dxfId="44" priority="14" operator="equal">
      <formula>"20__. gada __. _________"</formula>
    </cfRule>
  </conditionalFormatting>
  <conditionalFormatting sqref="A45:K45">
    <cfRule type="containsText" dxfId="43" priority="13" operator="containsText" text="Tiešās izmaksas kopā, t. sk. darba devēja sociālais nodoklis __.__% ">
      <formula>NOT(ISERROR(SEARCH("Tiešās izmaksas kopā, t. sk. darba devēja sociālais nodoklis __.__% ",A45)))</formula>
    </cfRule>
  </conditionalFormatting>
  <conditionalFormatting sqref="L45:P45">
    <cfRule type="cellIs" dxfId="42" priority="12" operator="equal">
      <formula>0</formula>
    </cfRule>
  </conditionalFormatting>
  <conditionalFormatting sqref="D5:L8">
    <cfRule type="cellIs" dxfId="41" priority="10" operator="equal">
      <formula>0</formula>
    </cfRule>
  </conditionalFormatting>
  <conditionalFormatting sqref="F14:G44 C53:H53 C48:H48">
    <cfRule type="cellIs" dxfId="40" priority="9" operator="equal">
      <formula>0</formula>
    </cfRule>
  </conditionalFormatting>
  <conditionalFormatting sqref="I14:J44">
    <cfRule type="cellIs" dxfId="39" priority="8" operator="equal">
      <formula>0</formula>
    </cfRule>
  </conditionalFormatting>
  <conditionalFormatting sqref="P10">
    <cfRule type="cellIs" dxfId="38" priority="7" operator="equal">
      <formula>"20__. gada __. _________"</formula>
    </cfRule>
  </conditionalFormatting>
  <conditionalFormatting sqref="C56">
    <cfRule type="cellIs" dxfId="37" priority="2" operator="equal">
      <formula>0</formula>
    </cfRule>
  </conditionalFormatting>
  <pageMargins left="0" right="0" top="0.78740157480314965" bottom="0" header="0" footer="0.31496062992125984"/>
  <pageSetup paperSize="9" scale="9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F10759E2-DEE1-4E9E-BD23-C1663F491090}">
            <xm:f>NOT(ISERROR(SEARCH("Tāme sastādīta ____. gada ___. ______________",A51)))</xm:f>
            <xm:f>"Tāme sastādīta ____. gada ___. ______________"</xm:f>
            <x14:dxf>
              <font>
                <color auto="1"/>
              </font>
              <fill>
                <patternFill>
                  <bgColor rgb="FFC6EFCE"/>
                </patternFill>
              </fill>
            </x14:dxf>
          </x14:cfRule>
          <xm:sqref>A51</xm:sqref>
        </x14:conditionalFormatting>
        <x14:conditionalFormatting xmlns:xm="http://schemas.microsoft.com/office/excel/2006/main">
          <x14:cfRule type="containsText" priority="5" operator="containsText" id="{4EAFC5B9-E12E-4F21-8D62-CFD0B8B0434F}">
            <xm:f>NOT(ISERROR(SEARCH("Sertifikāta Nr. _________________________________",A56)))</xm:f>
            <xm:f>"Sertifikāta Nr. _________________________________"</xm:f>
            <x14:dxf>
              <font>
                <color auto="1"/>
              </font>
              <fill>
                <patternFill>
                  <bgColor rgb="FFC6EFCE"/>
                </patternFill>
              </fill>
            </x14:dxf>
          </x14:cfRule>
          <xm:sqref>A56</xm:sqref>
        </x14:conditionalFormatting>
      </x14:conditionalFormatting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P40"/>
  <sheetViews>
    <sheetView view="pageBreakPreview" topLeftCell="A10" zoomScaleNormal="100" zoomScaleSheetLayoutView="100" workbookViewId="0">
      <selection activeCell="J24" sqref="I14:J24"/>
    </sheetView>
  </sheetViews>
  <sheetFormatPr defaultColWidth="9.140625" defaultRowHeight="11.25" x14ac:dyDescent="0.25"/>
  <cols>
    <col min="1" max="1" width="4.5703125" style="7" customWidth="1"/>
    <col min="2" max="2" width="5.28515625" style="7" customWidth="1"/>
    <col min="3" max="3" width="43.85546875" style="7" customWidth="1"/>
    <col min="4" max="4" width="7.7109375" style="40" customWidth="1"/>
    <col min="5" max="8" width="5.7109375" style="7" customWidth="1"/>
    <col min="9" max="9" width="7.42578125" style="7" customWidth="1"/>
    <col min="10" max="12" width="5.7109375" style="7" customWidth="1"/>
    <col min="13" max="13" width="6.85546875" style="7" customWidth="1"/>
    <col min="14" max="14" width="6.7109375" style="7" customWidth="1"/>
    <col min="15" max="15" width="5.7109375" style="7" customWidth="1"/>
    <col min="16" max="16" width="9" style="7" customWidth="1"/>
    <col min="17" max="16384" width="9.140625" style="7"/>
  </cols>
  <sheetData>
    <row r="1" spans="1:16" ht="15" customHeight="1" x14ac:dyDescent="0.25">
      <c r="C1" s="144" t="s">
        <v>50</v>
      </c>
      <c r="D1" s="159">
        <f>'Kops a'!A30</f>
        <v>16</v>
      </c>
      <c r="N1" s="10"/>
      <c r="O1" s="144"/>
      <c r="P1" s="10"/>
    </row>
    <row r="2" spans="1:16" x14ac:dyDescent="0.25">
      <c r="A2" s="11"/>
      <c r="B2" s="11"/>
      <c r="C2" s="259" t="s">
        <v>558</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56" t="s">
        <v>6</v>
      </c>
      <c r="D5" s="272" t="str">
        <f>'Kops a'!D6</f>
        <v>Daudzdzīvokļu dzīvojamā ēka</v>
      </c>
      <c r="E5" s="272"/>
      <c r="F5" s="272"/>
      <c r="G5" s="272"/>
      <c r="H5" s="272"/>
      <c r="I5" s="272"/>
      <c r="J5" s="272"/>
      <c r="K5" s="272"/>
      <c r="L5" s="272"/>
      <c r="M5" s="12"/>
      <c r="N5" s="12"/>
      <c r="O5" s="12"/>
      <c r="P5" s="12"/>
    </row>
    <row r="6" spans="1:16" x14ac:dyDescent="0.25">
      <c r="C6" s="156"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56" t="s">
        <v>9</v>
      </c>
      <c r="D7" s="272" t="str">
        <f>'Kops a'!D8</f>
        <v>Dzintaru iela 97/99, Liepāja</v>
      </c>
      <c r="E7" s="272"/>
      <c r="F7" s="272"/>
      <c r="G7" s="272"/>
      <c r="H7" s="272"/>
      <c r="I7" s="272"/>
      <c r="J7" s="272"/>
      <c r="K7" s="272"/>
      <c r="L7" s="272"/>
      <c r="M7" s="12"/>
      <c r="N7" s="12"/>
      <c r="O7" s="12"/>
      <c r="P7" s="12"/>
    </row>
    <row r="8" spans="1:16" x14ac:dyDescent="0.25">
      <c r="C8" s="156"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P25</f>
        <v>0</v>
      </c>
      <c r="O9" s="271"/>
      <c r="P9" s="12"/>
    </row>
    <row r="10" spans="1:16" x14ac:dyDescent="0.25">
      <c r="A10" s="13"/>
      <c r="B10" s="14"/>
      <c r="C10" s="144"/>
      <c r="D10" s="143"/>
      <c r="L10" s="11"/>
      <c r="M10" s="11"/>
      <c r="O10" s="41"/>
      <c r="P10" s="42" t="str">
        <f>A31</f>
        <v>Tāme sastādīta 20__. gada __. _________</v>
      </c>
    </row>
    <row r="11" spans="1:16" ht="12" thickBot="1" x14ac:dyDescent="0.3">
      <c r="A11" s="13"/>
      <c r="B11" s="14"/>
      <c r="C11" s="144"/>
      <c r="D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26.75" customHeight="1" thickBot="1" x14ac:dyDescent="0.3">
      <c r="A13" s="265"/>
      <c r="B13" s="267"/>
      <c r="C13" s="268"/>
      <c r="D13" s="270"/>
      <c r="E13" s="254"/>
      <c r="F13" s="150" t="s">
        <v>60</v>
      </c>
      <c r="G13" s="151" t="s">
        <v>61</v>
      </c>
      <c r="H13" s="151" t="s">
        <v>62</v>
      </c>
      <c r="I13" s="151" t="s">
        <v>63</v>
      </c>
      <c r="J13" s="151" t="s">
        <v>64</v>
      </c>
      <c r="K13" s="25" t="s">
        <v>65</v>
      </c>
      <c r="L13" s="150" t="s">
        <v>60</v>
      </c>
      <c r="M13" s="151" t="s">
        <v>62</v>
      </c>
      <c r="N13" s="151" t="s">
        <v>63</v>
      </c>
      <c r="O13" s="151" t="s">
        <v>64</v>
      </c>
      <c r="P13" s="25" t="s">
        <v>65</v>
      </c>
    </row>
    <row r="14" spans="1:16" x14ac:dyDescent="0.25">
      <c r="A14" s="47">
        <v>1</v>
      </c>
      <c r="B14" s="58" t="s">
        <v>560</v>
      </c>
      <c r="C14" s="58" t="s">
        <v>559</v>
      </c>
      <c r="D14" s="106" t="s">
        <v>68</v>
      </c>
      <c r="E14" s="38">
        <v>648</v>
      </c>
      <c r="F14" s="28"/>
      <c r="G14" s="26"/>
      <c r="H14" s="26">
        <f>ROUND(F14*G14,2)</f>
        <v>0</v>
      </c>
      <c r="I14" s="26"/>
      <c r="J14" s="26"/>
      <c r="K14" s="27">
        <f>SUM(H14:J14)</f>
        <v>0</v>
      </c>
      <c r="L14" s="28">
        <f>ROUND(E14*F14,2)</f>
        <v>0</v>
      </c>
      <c r="M14" s="26">
        <f>ROUND(H14*E14,2)</f>
        <v>0</v>
      </c>
      <c r="N14" s="26">
        <f>ROUND(I14*E14,2)</f>
        <v>0</v>
      </c>
      <c r="O14" s="26">
        <f>ROUND(J14*E14,2)</f>
        <v>0</v>
      </c>
      <c r="P14" s="27">
        <f>SUM(M14:O14)</f>
        <v>0</v>
      </c>
    </row>
    <row r="15" spans="1:16" ht="12.75" customHeight="1" x14ac:dyDescent="0.25">
      <c r="A15" s="47">
        <v>2</v>
      </c>
      <c r="B15" s="58" t="s">
        <v>561</v>
      </c>
      <c r="C15" s="58" t="s">
        <v>555</v>
      </c>
      <c r="D15" s="106" t="s">
        <v>68</v>
      </c>
      <c r="E15" s="38">
        <v>9</v>
      </c>
      <c r="F15" s="28"/>
      <c r="G15" s="26"/>
      <c r="H15" s="26">
        <f t="shared" ref="H15:H24" si="0">ROUND(F15*G15,2)</f>
        <v>0</v>
      </c>
      <c r="I15" s="26"/>
      <c r="J15" s="26"/>
      <c r="K15" s="27">
        <f t="shared" ref="K15:K24" si="1">SUM(H15:J15)</f>
        <v>0</v>
      </c>
      <c r="L15" s="28">
        <f t="shared" ref="L15:L24" si="2">ROUND(E15*F15,2)</f>
        <v>0</v>
      </c>
      <c r="M15" s="26">
        <f t="shared" ref="M15:M24" si="3">ROUND(H15*E15,2)</f>
        <v>0</v>
      </c>
      <c r="N15" s="26">
        <f t="shared" ref="N15:N24" si="4">ROUND(I15*E15,2)</f>
        <v>0</v>
      </c>
      <c r="O15" s="26">
        <f t="shared" ref="O15:O24" si="5">ROUND(J15*E15,2)</f>
        <v>0</v>
      </c>
      <c r="P15" s="27">
        <f t="shared" ref="P15:P24" si="6">SUM(M15:O15)</f>
        <v>0</v>
      </c>
    </row>
    <row r="16" spans="1:16" ht="12.75" customHeight="1" x14ac:dyDescent="0.25">
      <c r="A16" s="47">
        <v>3</v>
      </c>
      <c r="B16" s="58" t="s">
        <v>563</v>
      </c>
      <c r="C16" s="281" t="s">
        <v>562</v>
      </c>
      <c r="D16" s="106" t="s">
        <v>68</v>
      </c>
      <c r="E16" s="38">
        <v>318</v>
      </c>
      <c r="F16" s="28"/>
      <c r="G16" s="26"/>
      <c r="H16" s="26">
        <f t="shared" si="0"/>
        <v>0</v>
      </c>
      <c r="I16" s="26"/>
      <c r="J16" s="26"/>
      <c r="K16" s="27">
        <f t="shared" si="1"/>
        <v>0</v>
      </c>
      <c r="L16" s="28">
        <f t="shared" si="2"/>
        <v>0</v>
      </c>
      <c r="M16" s="26">
        <f t="shared" si="3"/>
        <v>0</v>
      </c>
      <c r="N16" s="26">
        <f t="shared" si="4"/>
        <v>0</v>
      </c>
      <c r="O16" s="26">
        <f t="shared" si="5"/>
        <v>0</v>
      </c>
      <c r="P16" s="27">
        <f t="shared" si="6"/>
        <v>0</v>
      </c>
    </row>
    <row r="17" spans="1:16" ht="23.25" customHeight="1" x14ac:dyDescent="0.25">
      <c r="A17" s="47">
        <v>4</v>
      </c>
      <c r="B17" s="58" t="s">
        <v>564</v>
      </c>
      <c r="C17" s="282"/>
      <c r="D17" s="106" t="s">
        <v>68</v>
      </c>
      <c r="E17" s="38">
        <v>330</v>
      </c>
      <c r="F17" s="28"/>
      <c r="G17" s="26"/>
      <c r="H17" s="26">
        <f t="shared" si="0"/>
        <v>0</v>
      </c>
      <c r="I17" s="26"/>
      <c r="J17" s="26"/>
      <c r="K17" s="27">
        <f t="shared" si="1"/>
        <v>0</v>
      </c>
      <c r="L17" s="28">
        <f t="shared" si="2"/>
        <v>0</v>
      </c>
      <c r="M17" s="26">
        <f t="shared" si="3"/>
        <v>0</v>
      </c>
      <c r="N17" s="26">
        <f t="shared" si="4"/>
        <v>0</v>
      </c>
      <c r="O17" s="26">
        <f t="shared" si="5"/>
        <v>0</v>
      </c>
      <c r="P17" s="27">
        <f t="shared" si="6"/>
        <v>0</v>
      </c>
    </row>
    <row r="18" spans="1:16" ht="30.75" customHeight="1" x14ac:dyDescent="0.25">
      <c r="A18" s="47">
        <v>5</v>
      </c>
      <c r="B18" s="58" t="s">
        <v>566</v>
      </c>
      <c r="C18" s="58" t="s">
        <v>565</v>
      </c>
      <c r="D18" s="106" t="s">
        <v>68</v>
      </c>
      <c r="E18" s="38">
        <v>90</v>
      </c>
      <c r="F18" s="28"/>
      <c r="G18" s="26"/>
      <c r="H18" s="26">
        <f t="shared" si="0"/>
        <v>0</v>
      </c>
      <c r="I18" s="26"/>
      <c r="J18" s="26"/>
      <c r="K18" s="27">
        <f t="shared" si="1"/>
        <v>0</v>
      </c>
      <c r="L18" s="28">
        <f t="shared" si="2"/>
        <v>0</v>
      </c>
      <c r="M18" s="26">
        <f t="shared" si="3"/>
        <v>0</v>
      </c>
      <c r="N18" s="26">
        <f t="shared" si="4"/>
        <v>0</v>
      </c>
      <c r="O18" s="26">
        <f t="shared" si="5"/>
        <v>0</v>
      </c>
      <c r="P18" s="27">
        <f t="shared" si="6"/>
        <v>0</v>
      </c>
    </row>
    <row r="19" spans="1:16" ht="12.75" customHeight="1" x14ac:dyDescent="0.25">
      <c r="A19" s="47">
        <v>6</v>
      </c>
      <c r="B19" s="58" t="s">
        <v>563</v>
      </c>
      <c r="C19" s="58" t="s">
        <v>567</v>
      </c>
      <c r="D19" s="106" t="s">
        <v>568</v>
      </c>
      <c r="E19" s="38">
        <v>9</v>
      </c>
      <c r="F19" s="28"/>
      <c r="G19" s="26"/>
      <c r="H19" s="26">
        <f t="shared" si="0"/>
        <v>0</v>
      </c>
      <c r="I19" s="26"/>
      <c r="J19" s="26"/>
      <c r="K19" s="27">
        <f t="shared" si="1"/>
        <v>0</v>
      </c>
      <c r="L19" s="28">
        <f t="shared" si="2"/>
        <v>0</v>
      </c>
      <c r="M19" s="26">
        <f t="shared" si="3"/>
        <v>0</v>
      </c>
      <c r="N19" s="26">
        <f t="shared" si="4"/>
        <v>0</v>
      </c>
      <c r="O19" s="26">
        <f t="shared" si="5"/>
        <v>0</v>
      </c>
      <c r="P19" s="27">
        <f t="shared" si="6"/>
        <v>0</v>
      </c>
    </row>
    <row r="20" spans="1:16" ht="11.25" customHeight="1" x14ac:dyDescent="0.25">
      <c r="A20" s="47">
        <v>7</v>
      </c>
      <c r="B20" s="58" t="s">
        <v>560</v>
      </c>
      <c r="C20" s="281" t="s">
        <v>569</v>
      </c>
      <c r="D20" s="106" t="s">
        <v>504</v>
      </c>
      <c r="E20" s="38">
        <v>184</v>
      </c>
      <c r="F20" s="28"/>
      <c r="G20" s="26"/>
      <c r="H20" s="26">
        <f t="shared" si="0"/>
        <v>0</v>
      </c>
      <c r="I20" s="26"/>
      <c r="J20" s="26"/>
      <c r="K20" s="27">
        <f t="shared" si="1"/>
        <v>0</v>
      </c>
      <c r="L20" s="28">
        <f t="shared" si="2"/>
        <v>0</v>
      </c>
      <c r="M20" s="26">
        <f t="shared" si="3"/>
        <v>0</v>
      </c>
      <c r="N20" s="26">
        <f t="shared" si="4"/>
        <v>0</v>
      </c>
      <c r="O20" s="26">
        <f t="shared" si="5"/>
        <v>0</v>
      </c>
      <c r="P20" s="27">
        <f t="shared" si="6"/>
        <v>0</v>
      </c>
    </row>
    <row r="21" spans="1:16" ht="12.75" customHeight="1" x14ac:dyDescent="0.25">
      <c r="A21" s="47">
        <v>8</v>
      </c>
      <c r="B21" s="58" t="s">
        <v>570</v>
      </c>
      <c r="C21" s="282"/>
      <c r="D21" s="106" t="s">
        <v>504</v>
      </c>
      <c r="E21" s="38">
        <v>138</v>
      </c>
      <c r="F21" s="28"/>
      <c r="G21" s="26"/>
      <c r="H21" s="26">
        <f t="shared" si="0"/>
        <v>0</v>
      </c>
      <c r="I21" s="26"/>
      <c r="J21" s="26"/>
      <c r="K21" s="27">
        <f t="shared" si="1"/>
        <v>0</v>
      </c>
      <c r="L21" s="28">
        <f t="shared" si="2"/>
        <v>0</v>
      </c>
      <c r="M21" s="26">
        <f t="shared" si="3"/>
        <v>0</v>
      </c>
      <c r="N21" s="26">
        <f t="shared" si="4"/>
        <v>0</v>
      </c>
      <c r="O21" s="26">
        <f t="shared" si="5"/>
        <v>0</v>
      </c>
      <c r="P21" s="27">
        <f t="shared" si="6"/>
        <v>0</v>
      </c>
    </row>
    <row r="22" spans="1:16" ht="12.75" customHeight="1" x14ac:dyDescent="0.25">
      <c r="A22" s="47">
        <v>9</v>
      </c>
      <c r="B22" s="58" t="s">
        <v>572</v>
      </c>
      <c r="C22" s="281" t="s">
        <v>571</v>
      </c>
      <c r="D22" s="106" t="s">
        <v>504</v>
      </c>
      <c r="E22" s="38">
        <v>159</v>
      </c>
      <c r="F22" s="28"/>
      <c r="G22" s="26"/>
      <c r="H22" s="26">
        <f t="shared" si="0"/>
        <v>0</v>
      </c>
      <c r="I22" s="26"/>
      <c r="J22" s="26"/>
      <c r="K22" s="27">
        <f t="shared" si="1"/>
        <v>0</v>
      </c>
      <c r="L22" s="28">
        <f t="shared" si="2"/>
        <v>0</v>
      </c>
      <c r="M22" s="26">
        <f t="shared" si="3"/>
        <v>0</v>
      </c>
      <c r="N22" s="26">
        <f t="shared" si="4"/>
        <v>0</v>
      </c>
      <c r="O22" s="26">
        <f t="shared" si="5"/>
        <v>0</v>
      </c>
      <c r="P22" s="27">
        <f t="shared" si="6"/>
        <v>0</v>
      </c>
    </row>
    <row r="23" spans="1:16" ht="12.75" customHeight="1" x14ac:dyDescent="0.25">
      <c r="A23" s="47">
        <v>10</v>
      </c>
      <c r="B23" s="58" t="s">
        <v>573</v>
      </c>
      <c r="C23" s="282"/>
      <c r="D23" s="106" t="s">
        <v>504</v>
      </c>
      <c r="E23" s="38">
        <v>165</v>
      </c>
      <c r="F23" s="28"/>
      <c r="G23" s="26"/>
      <c r="H23" s="26">
        <f t="shared" si="0"/>
        <v>0</v>
      </c>
      <c r="I23" s="26"/>
      <c r="J23" s="26"/>
      <c r="K23" s="27">
        <f t="shared" si="1"/>
        <v>0</v>
      </c>
      <c r="L23" s="28">
        <f t="shared" si="2"/>
        <v>0</v>
      </c>
      <c r="M23" s="26">
        <f t="shared" si="3"/>
        <v>0</v>
      </c>
      <c r="N23" s="26">
        <f t="shared" si="4"/>
        <v>0</v>
      </c>
      <c r="O23" s="26">
        <f t="shared" si="5"/>
        <v>0</v>
      </c>
      <c r="P23" s="27">
        <f t="shared" si="6"/>
        <v>0</v>
      </c>
    </row>
    <row r="24" spans="1:16" ht="12.75" customHeight="1" thickBot="1" x14ac:dyDescent="0.3">
      <c r="A24" s="47">
        <v>11</v>
      </c>
      <c r="B24" s="58" t="s">
        <v>560</v>
      </c>
      <c r="C24" s="58" t="s">
        <v>574</v>
      </c>
      <c r="D24" s="106" t="s">
        <v>575</v>
      </c>
      <c r="E24" s="38">
        <v>1</v>
      </c>
      <c r="F24" s="28"/>
      <c r="G24" s="26"/>
      <c r="H24" s="26">
        <f t="shared" si="0"/>
        <v>0</v>
      </c>
      <c r="I24" s="26"/>
      <c r="J24" s="26"/>
      <c r="K24" s="27">
        <f t="shared" si="1"/>
        <v>0</v>
      </c>
      <c r="L24" s="28">
        <f t="shared" si="2"/>
        <v>0</v>
      </c>
      <c r="M24" s="26">
        <f t="shared" si="3"/>
        <v>0</v>
      </c>
      <c r="N24" s="26">
        <f t="shared" si="4"/>
        <v>0</v>
      </c>
      <c r="O24" s="26">
        <f t="shared" si="5"/>
        <v>0</v>
      </c>
      <c r="P24" s="27">
        <f t="shared" si="6"/>
        <v>0</v>
      </c>
    </row>
    <row r="25" spans="1:16" ht="12" thickBot="1" x14ac:dyDescent="0.3">
      <c r="A25" s="256" t="s">
        <v>118</v>
      </c>
      <c r="B25" s="257"/>
      <c r="C25" s="257"/>
      <c r="D25" s="257"/>
      <c r="E25" s="257"/>
      <c r="F25" s="257"/>
      <c r="G25" s="257"/>
      <c r="H25" s="257"/>
      <c r="I25" s="257"/>
      <c r="J25" s="257"/>
      <c r="K25" s="258"/>
      <c r="L25" s="29">
        <f>SUM(L14:L24)</f>
        <v>0</v>
      </c>
      <c r="M25" s="30">
        <f>SUM(M14:M24)</f>
        <v>0</v>
      </c>
      <c r="N25" s="30">
        <f>SUM(N14:N24)</f>
        <v>0</v>
      </c>
      <c r="O25" s="30">
        <f>SUM(O14:O24)</f>
        <v>0</v>
      </c>
      <c r="P25" s="31">
        <f>SUM(P14:P24)</f>
        <v>0</v>
      </c>
    </row>
    <row r="26" spans="1:16" x14ac:dyDescent="0.25">
      <c r="A26" s="12"/>
      <c r="B26" s="12"/>
      <c r="C26" s="12"/>
      <c r="D26" s="149"/>
      <c r="E26" s="12"/>
      <c r="F26" s="12"/>
      <c r="G26" s="12"/>
      <c r="H26" s="12"/>
      <c r="I26" s="12"/>
      <c r="J26" s="12"/>
      <c r="K26" s="12"/>
      <c r="L26" s="12"/>
      <c r="M26" s="12"/>
      <c r="N26" s="12"/>
      <c r="O26" s="12"/>
      <c r="P26" s="12"/>
    </row>
    <row r="27" spans="1:16" x14ac:dyDescent="0.25">
      <c r="A27" s="12"/>
      <c r="B27" s="12"/>
      <c r="C27" s="12"/>
      <c r="D27" s="149"/>
      <c r="E27" s="12"/>
      <c r="F27" s="12"/>
      <c r="G27" s="12"/>
      <c r="H27" s="12"/>
      <c r="I27" s="12"/>
      <c r="J27" s="12"/>
      <c r="K27" s="12"/>
      <c r="L27" s="12"/>
      <c r="M27" s="12"/>
      <c r="N27" s="12"/>
      <c r="O27" s="12"/>
      <c r="P27" s="12"/>
    </row>
    <row r="28" spans="1:16" x14ac:dyDescent="0.25">
      <c r="A28" s="7" t="s">
        <v>19</v>
      </c>
      <c r="B28" s="12"/>
      <c r="C28" s="255">
        <f>'Kops a'!C41:H41</f>
        <v>0</v>
      </c>
      <c r="D28" s="255"/>
      <c r="E28" s="255"/>
      <c r="F28" s="255"/>
      <c r="G28" s="255"/>
      <c r="H28" s="255"/>
      <c r="I28" s="12"/>
      <c r="J28" s="12"/>
      <c r="K28" s="12"/>
      <c r="L28" s="12"/>
      <c r="M28" s="12"/>
      <c r="N28" s="12"/>
      <c r="O28" s="12"/>
      <c r="P28" s="12"/>
    </row>
    <row r="29" spans="1:16" x14ac:dyDescent="0.25">
      <c r="A29" s="12"/>
      <c r="B29" s="12"/>
      <c r="C29" s="204" t="s">
        <v>20</v>
      </c>
      <c r="D29" s="204"/>
      <c r="E29" s="204"/>
      <c r="F29" s="204"/>
      <c r="G29" s="204"/>
      <c r="H29" s="204"/>
      <c r="I29" s="12"/>
      <c r="J29" s="12"/>
      <c r="K29" s="12"/>
      <c r="L29" s="12"/>
      <c r="M29" s="12"/>
      <c r="N29" s="12"/>
      <c r="O29" s="12"/>
      <c r="P29" s="12"/>
    </row>
    <row r="30" spans="1:16" x14ac:dyDescent="0.25">
      <c r="A30" s="12"/>
      <c r="B30" s="12"/>
      <c r="C30" s="12"/>
      <c r="D30" s="149"/>
      <c r="E30" s="12"/>
      <c r="F30" s="12"/>
      <c r="G30" s="12"/>
      <c r="H30" s="12"/>
      <c r="I30" s="12"/>
      <c r="J30" s="12"/>
      <c r="K30" s="12"/>
      <c r="L30" s="12"/>
      <c r="M30" s="12"/>
      <c r="N30" s="12"/>
      <c r="O30" s="12"/>
      <c r="P30" s="12"/>
    </row>
    <row r="31" spans="1:16" x14ac:dyDescent="0.25">
      <c r="A31" s="53" t="str">
        <f>'Kops a'!A44</f>
        <v>Tāme sastādīta 20__. gada __. _________</v>
      </c>
      <c r="B31" s="54"/>
      <c r="C31" s="54"/>
      <c r="D31" s="84"/>
      <c r="E31" s="12"/>
      <c r="F31" s="12"/>
      <c r="G31" s="12"/>
      <c r="H31" s="12"/>
      <c r="I31" s="12"/>
      <c r="J31" s="12"/>
      <c r="K31" s="12"/>
      <c r="L31" s="12"/>
      <c r="M31" s="12"/>
      <c r="N31" s="12"/>
      <c r="O31" s="12"/>
      <c r="P31" s="12"/>
    </row>
    <row r="32" spans="1:16" x14ac:dyDescent="0.25">
      <c r="A32" s="12"/>
      <c r="B32" s="12"/>
      <c r="C32" s="12"/>
      <c r="D32" s="149"/>
      <c r="E32" s="12"/>
      <c r="F32" s="12"/>
      <c r="G32" s="12"/>
      <c r="H32" s="12"/>
      <c r="I32" s="12"/>
      <c r="J32" s="12"/>
      <c r="K32" s="12"/>
      <c r="L32" s="12"/>
      <c r="M32" s="12"/>
      <c r="N32" s="12"/>
      <c r="O32" s="12"/>
      <c r="P32" s="12"/>
    </row>
    <row r="33" spans="1:16" x14ac:dyDescent="0.25">
      <c r="A33" s="7" t="s">
        <v>49</v>
      </c>
      <c r="B33" s="12"/>
      <c r="C33" s="255">
        <f>'Kops a'!C46:H46</f>
        <v>0</v>
      </c>
      <c r="D33" s="255"/>
      <c r="E33" s="255"/>
      <c r="F33" s="255"/>
      <c r="G33" s="255"/>
      <c r="H33" s="255"/>
      <c r="I33" s="12"/>
      <c r="J33" s="12"/>
      <c r="K33" s="12"/>
      <c r="L33" s="12"/>
      <c r="M33" s="12"/>
      <c r="N33" s="12"/>
      <c r="O33" s="12"/>
      <c r="P33" s="12"/>
    </row>
    <row r="34" spans="1:16" x14ac:dyDescent="0.25">
      <c r="A34" s="12"/>
      <c r="B34" s="12"/>
      <c r="C34" s="204" t="s">
        <v>20</v>
      </c>
      <c r="D34" s="204"/>
      <c r="E34" s="204"/>
      <c r="F34" s="204"/>
      <c r="G34" s="204"/>
      <c r="H34" s="204"/>
      <c r="I34" s="12"/>
      <c r="J34" s="12"/>
      <c r="K34" s="12"/>
      <c r="L34" s="12"/>
      <c r="M34" s="12"/>
      <c r="N34" s="12"/>
      <c r="O34" s="12"/>
      <c r="P34" s="12"/>
    </row>
    <row r="35" spans="1:16" x14ac:dyDescent="0.25">
      <c r="A35" s="12"/>
      <c r="B35" s="12"/>
      <c r="C35" s="12"/>
      <c r="D35" s="149"/>
      <c r="E35" s="12"/>
      <c r="F35" s="12"/>
      <c r="G35" s="12"/>
      <c r="H35" s="12"/>
      <c r="I35" s="12"/>
      <c r="J35" s="12"/>
      <c r="K35" s="12"/>
      <c r="L35" s="12"/>
      <c r="M35" s="12"/>
      <c r="N35" s="12"/>
      <c r="O35" s="12"/>
      <c r="P35" s="12"/>
    </row>
    <row r="36" spans="1:16" x14ac:dyDescent="0.25">
      <c r="A36" s="53" t="s">
        <v>119</v>
      </c>
      <c r="B36" s="54"/>
      <c r="C36" s="55">
        <f>'Kops a'!C49</f>
        <v>0</v>
      </c>
      <c r="D36" s="84"/>
      <c r="E36" s="12"/>
      <c r="F36" s="12"/>
      <c r="G36" s="12"/>
      <c r="H36" s="12"/>
      <c r="I36" s="12"/>
      <c r="J36" s="12"/>
      <c r="K36" s="12"/>
      <c r="L36" s="12"/>
      <c r="M36" s="12"/>
      <c r="N36" s="12"/>
      <c r="O36" s="12"/>
      <c r="P36" s="12"/>
    </row>
    <row r="37" spans="1:16" x14ac:dyDescent="0.25">
      <c r="A37" s="12"/>
      <c r="B37" s="12"/>
      <c r="C37" s="12"/>
      <c r="D37" s="149"/>
      <c r="E37" s="12"/>
      <c r="F37" s="12"/>
      <c r="G37" s="12"/>
      <c r="H37" s="12"/>
      <c r="I37" s="12"/>
      <c r="J37" s="12"/>
      <c r="K37" s="12"/>
      <c r="L37" s="12"/>
      <c r="M37" s="12"/>
      <c r="N37" s="12"/>
      <c r="O37" s="12"/>
      <c r="P37" s="12"/>
    </row>
    <row r="38" spans="1:16" ht="13.5" x14ac:dyDescent="0.25">
      <c r="B38" s="35" t="s">
        <v>120</v>
      </c>
      <c r="D38" s="143"/>
    </row>
    <row r="39" spans="1:16" ht="12" x14ac:dyDescent="0.25">
      <c r="B39" s="56" t="s">
        <v>121</v>
      </c>
      <c r="D39" s="143"/>
    </row>
    <row r="40" spans="1:16" ht="12" x14ac:dyDescent="0.25">
      <c r="B40" s="56" t="s">
        <v>122</v>
      </c>
      <c r="D40" s="143"/>
    </row>
  </sheetData>
  <mergeCells count="25">
    <mergeCell ref="N9:O9"/>
    <mergeCell ref="E12:E13"/>
    <mergeCell ref="D5:L5"/>
    <mergeCell ref="D6:L6"/>
    <mergeCell ref="F12:K12"/>
    <mergeCell ref="L12:P12"/>
    <mergeCell ref="A9:F9"/>
    <mergeCell ref="J9:M9"/>
    <mergeCell ref="A12:A13"/>
    <mergeCell ref="B12:B13"/>
    <mergeCell ref="C12:C13"/>
    <mergeCell ref="D12:D13"/>
    <mergeCell ref="D7:L7"/>
    <mergeCell ref="D8:L8"/>
    <mergeCell ref="C2:I2"/>
    <mergeCell ref="C3:I3"/>
    <mergeCell ref="C4:I4"/>
    <mergeCell ref="C29:H29"/>
    <mergeCell ref="C33:H33"/>
    <mergeCell ref="C34:H34"/>
    <mergeCell ref="C16:C17"/>
    <mergeCell ref="C20:C21"/>
    <mergeCell ref="C22:C23"/>
    <mergeCell ref="A25:K25"/>
    <mergeCell ref="C28:H28"/>
  </mergeCells>
  <conditionalFormatting sqref="N9:O9 H14:H24 K14:P24 C33:H33 C28:H28">
    <cfRule type="cellIs" dxfId="34" priority="17" operator="equal">
      <formula>0</formula>
    </cfRule>
  </conditionalFormatting>
  <conditionalFormatting sqref="A9:F9">
    <cfRule type="containsText" dxfId="33"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4:I4">
    <cfRule type="cellIs" dxfId="32" priority="15" operator="equal">
      <formula>0</formula>
    </cfRule>
  </conditionalFormatting>
  <conditionalFormatting sqref="O10">
    <cfRule type="cellIs" dxfId="31" priority="14" operator="equal">
      <formula>"20__. gada __. _________"</formula>
    </cfRule>
  </conditionalFormatting>
  <conditionalFormatting sqref="A25:K25">
    <cfRule type="containsText" dxfId="30" priority="13" operator="containsText" text="Tiešās izmaksas kopā, t. sk. darba devēja sociālais nodoklis __.__% ">
      <formula>NOT(ISERROR(SEARCH("Tiešās izmaksas kopā, t. sk. darba devēja sociālais nodoklis __.__% ",A25)))</formula>
    </cfRule>
  </conditionalFormatting>
  <conditionalFormatting sqref="L25:P25">
    <cfRule type="cellIs" dxfId="29" priority="12" operator="equal">
      <formula>0</formula>
    </cfRule>
  </conditionalFormatting>
  <conditionalFormatting sqref="D5:L8">
    <cfRule type="cellIs" dxfId="28" priority="10" operator="equal">
      <formula>0</formula>
    </cfRule>
  </conditionalFormatting>
  <conditionalFormatting sqref="F14:G24 C33:H33 C28:H28">
    <cfRule type="cellIs" dxfId="27" priority="9" operator="equal">
      <formula>0</formula>
    </cfRule>
  </conditionalFormatting>
  <conditionalFormatting sqref="I14:J24">
    <cfRule type="cellIs" dxfId="26" priority="8" operator="equal">
      <formula>0</formula>
    </cfRule>
  </conditionalFormatting>
  <conditionalFormatting sqref="P10">
    <cfRule type="cellIs" dxfId="25" priority="7" operator="equal">
      <formula>"20__. gada __. _________"</formula>
    </cfRule>
  </conditionalFormatting>
  <conditionalFormatting sqref="C36">
    <cfRule type="cellIs" dxfId="24" priority="2"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F9F3C89D-C618-4331-AF2A-C595E3038711}">
            <xm:f>NOT(ISERROR(SEARCH("Tāme sastādīta ____. gada ___. ______________",A31)))</xm:f>
            <xm:f>"Tāme sastādīta ____. gada ___. ______________"</xm:f>
            <x14:dxf>
              <font>
                <color auto="1"/>
              </font>
              <fill>
                <patternFill>
                  <bgColor rgb="FFC6EFCE"/>
                </patternFill>
              </fill>
            </x14:dxf>
          </x14:cfRule>
          <xm:sqref>A31</xm:sqref>
        </x14:conditionalFormatting>
        <x14:conditionalFormatting xmlns:xm="http://schemas.microsoft.com/office/excel/2006/main">
          <x14:cfRule type="containsText" priority="5" operator="containsText" id="{CA65A833-BDE6-48FE-B906-DF1A459F74F7}">
            <xm:f>NOT(ISERROR(SEARCH("Sertifikāta Nr. _________________________________",A36)))</xm:f>
            <xm:f>"Sertifikāta Nr. _________________________________"</xm:f>
            <x14:dxf>
              <font>
                <color auto="1"/>
              </font>
              <fill>
                <patternFill>
                  <bgColor rgb="FFC6EFCE"/>
                </patternFill>
              </fill>
            </x14:dxf>
          </x14:cfRule>
          <xm:sqref>A36</xm:sqref>
        </x14:conditionalFormatting>
      </x14:conditionalFormatting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2624B-BFC3-463B-A01B-87A5B44E152F}">
  <dimension ref="A1:P58"/>
  <sheetViews>
    <sheetView view="pageBreakPreview" zoomScale="130" zoomScaleNormal="100" zoomScaleSheetLayoutView="130" workbookViewId="0">
      <selection activeCell="C6" sqref="C6"/>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143" customWidth="1"/>
    <col min="6" max="7" width="5.7109375" style="7" customWidth="1"/>
    <col min="8" max="8" width="6.28515625" style="7" customWidth="1"/>
    <col min="9" max="10" width="5.7109375" style="7" customWidth="1"/>
    <col min="11" max="12" width="7.140625" style="7" customWidth="1"/>
    <col min="13" max="13" width="8.42578125" style="7" customWidth="1"/>
    <col min="14" max="14" width="7.140625" style="7" customWidth="1"/>
    <col min="15" max="15" width="8.42578125" style="7" customWidth="1"/>
    <col min="16" max="16" width="8.85546875" style="7" customWidth="1"/>
    <col min="17" max="16384" width="9.140625" style="7"/>
  </cols>
  <sheetData>
    <row r="1" spans="1:16" x14ac:dyDescent="0.25">
      <c r="C1" s="144" t="s">
        <v>50</v>
      </c>
      <c r="D1" s="19">
        <v>17</v>
      </c>
      <c r="N1" s="10"/>
      <c r="O1" s="144"/>
      <c r="P1" s="10"/>
    </row>
    <row r="2" spans="1:16" x14ac:dyDescent="0.25">
      <c r="A2" s="11"/>
      <c r="B2" s="11"/>
      <c r="C2" s="259" t="s">
        <v>576</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P43</f>
        <v>0</v>
      </c>
      <c r="O9" s="271"/>
      <c r="P9" s="12"/>
    </row>
    <row r="10" spans="1:16" x14ac:dyDescent="0.25">
      <c r="A10" s="13"/>
      <c r="B10" s="14"/>
      <c r="C10" s="144"/>
      <c r="L10" s="11"/>
      <c r="M10" s="11"/>
      <c r="O10" s="41"/>
      <c r="P10" s="42" t="str">
        <f>A49</f>
        <v>Tāme sastādīta 20__. gada __. _________</v>
      </c>
    </row>
    <row r="11" spans="1:16" x14ac:dyDescent="0.25">
      <c r="A11" s="13"/>
      <c r="B11" s="14"/>
      <c r="C11" s="144"/>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05.75" customHeight="1" x14ac:dyDescent="0.25">
      <c r="A13" s="265"/>
      <c r="B13" s="267"/>
      <c r="C13" s="275"/>
      <c r="D13" s="276"/>
      <c r="E13" s="277"/>
      <c r="F13" s="150" t="s">
        <v>60</v>
      </c>
      <c r="G13" s="151" t="s">
        <v>61</v>
      </c>
      <c r="H13" s="151" t="s">
        <v>62</v>
      </c>
      <c r="I13" s="151" t="s">
        <v>63</v>
      </c>
      <c r="J13" s="151" t="s">
        <v>64</v>
      </c>
      <c r="K13" s="25" t="s">
        <v>65</v>
      </c>
      <c r="L13" s="150" t="s">
        <v>60</v>
      </c>
      <c r="M13" s="151" t="s">
        <v>62</v>
      </c>
      <c r="N13" s="151" t="s">
        <v>63</v>
      </c>
      <c r="O13" s="151" t="s">
        <v>64</v>
      </c>
      <c r="P13" s="25" t="s">
        <v>65</v>
      </c>
    </row>
    <row r="14" spans="1:16" ht="15.75" x14ac:dyDescent="0.25">
      <c r="A14" s="47"/>
      <c r="B14" s="47"/>
      <c r="C14" s="166" t="s">
        <v>577</v>
      </c>
      <c r="D14" s="167"/>
      <c r="E14" s="167"/>
      <c r="F14" s="36"/>
      <c r="G14" s="26"/>
      <c r="H14" s="26">
        <f>ROUND(F14*G14,2)</f>
        <v>0</v>
      </c>
      <c r="I14" s="26"/>
      <c r="J14" s="26"/>
      <c r="K14" s="27">
        <f>SUM(H14:J14)</f>
        <v>0</v>
      </c>
      <c r="L14" s="28">
        <f>ROUND(E14*F14,2)</f>
        <v>0</v>
      </c>
      <c r="M14" s="26">
        <f>ROUND(H14*E14,2)</f>
        <v>0</v>
      </c>
      <c r="N14" s="26">
        <f>ROUND(I14*E14,2)</f>
        <v>0</v>
      </c>
      <c r="O14" s="26">
        <f>ROUND(J14*E14,2)</f>
        <v>0</v>
      </c>
      <c r="P14" s="27">
        <f>SUM(M14:O14)</f>
        <v>0</v>
      </c>
    </row>
    <row r="15" spans="1:16" ht="21" x14ac:dyDescent="0.2">
      <c r="A15" s="47">
        <v>1</v>
      </c>
      <c r="B15" s="47" t="s">
        <v>66</v>
      </c>
      <c r="C15" s="168" t="s">
        <v>578</v>
      </c>
      <c r="D15" s="187" t="s">
        <v>73</v>
      </c>
      <c r="E15" s="188">
        <v>263</v>
      </c>
      <c r="F15" s="36"/>
      <c r="G15" s="26"/>
      <c r="H15" s="16">
        <f t="shared" ref="H15:H42" si="0">ROUND(F15*G15,2)</f>
        <v>0</v>
      </c>
      <c r="I15" s="26"/>
      <c r="J15" s="26"/>
      <c r="K15" s="17">
        <f t="shared" ref="K15:K42" si="1">SUM(H15:J15)</f>
        <v>0</v>
      </c>
      <c r="L15" s="18">
        <f t="shared" ref="L15:L42" si="2">ROUND(E15*F15,2)</f>
        <v>0</v>
      </c>
      <c r="M15" s="16">
        <f t="shared" ref="M15:M42" si="3">ROUND(H15*E15,2)</f>
        <v>0</v>
      </c>
      <c r="N15" s="16">
        <f t="shared" ref="N15:N42" si="4">ROUND(I15*E15,2)</f>
        <v>0</v>
      </c>
      <c r="O15" s="16">
        <f t="shared" ref="O15:O42" si="5">ROUND(J15*E15,2)</f>
        <v>0</v>
      </c>
      <c r="P15" s="17">
        <f t="shared" ref="P15:P42" si="6">SUM(M15:O15)</f>
        <v>0</v>
      </c>
    </row>
    <row r="16" spans="1:16" ht="22.5" x14ac:dyDescent="0.2">
      <c r="A16" s="47"/>
      <c r="B16" s="47"/>
      <c r="C16" s="202" t="s">
        <v>603</v>
      </c>
      <c r="D16" s="187" t="s">
        <v>73</v>
      </c>
      <c r="E16" s="188">
        <v>276.25</v>
      </c>
      <c r="F16" s="36"/>
      <c r="G16" s="26"/>
      <c r="H16" s="16">
        <f t="shared" si="0"/>
        <v>0</v>
      </c>
      <c r="I16" s="26"/>
      <c r="J16" s="26"/>
      <c r="K16" s="17">
        <f t="shared" si="1"/>
        <v>0</v>
      </c>
      <c r="L16" s="18">
        <f t="shared" si="2"/>
        <v>0</v>
      </c>
      <c r="M16" s="16">
        <f t="shared" si="3"/>
        <v>0</v>
      </c>
      <c r="N16" s="16">
        <f t="shared" si="4"/>
        <v>0</v>
      </c>
      <c r="O16" s="16">
        <f t="shared" si="5"/>
        <v>0</v>
      </c>
      <c r="P16" s="17">
        <f t="shared" si="6"/>
        <v>0</v>
      </c>
    </row>
    <row r="17" spans="1:16" x14ac:dyDescent="0.2">
      <c r="A17" s="47"/>
      <c r="B17" s="47"/>
      <c r="C17" s="203" t="s">
        <v>604</v>
      </c>
      <c r="D17" s="187" t="s">
        <v>96</v>
      </c>
      <c r="E17" s="188">
        <v>25.92</v>
      </c>
      <c r="F17" s="36"/>
      <c r="G17" s="26"/>
      <c r="H17" s="16">
        <f t="shared" si="0"/>
        <v>0</v>
      </c>
      <c r="I17" s="26"/>
      <c r="J17" s="26"/>
      <c r="K17" s="17">
        <f t="shared" si="1"/>
        <v>0</v>
      </c>
      <c r="L17" s="18">
        <f t="shared" si="2"/>
        <v>0</v>
      </c>
      <c r="M17" s="16">
        <f t="shared" si="3"/>
        <v>0</v>
      </c>
      <c r="N17" s="16">
        <f t="shared" si="4"/>
        <v>0</v>
      </c>
      <c r="O17" s="16">
        <f t="shared" si="5"/>
        <v>0</v>
      </c>
      <c r="P17" s="17">
        <f t="shared" si="6"/>
        <v>0</v>
      </c>
    </row>
    <row r="18" spans="1:16" x14ac:dyDescent="0.2">
      <c r="A18" s="47"/>
      <c r="B18" s="47"/>
      <c r="C18" s="168" t="s">
        <v>579</v>
      </c>
      <c r="D18" s="187" t="s">
        <v>96</v>
      </c>
      <c r="E18" s="188">
        <v>2630</v>
      </c>
      <c r="F18" s="36"/>
      <c r="G18" s="26"/>
      <c r="H18" s="16">
        <f t="shared" si="0"/>
        <v>0</v>
      </c>
      <c r="I18" s="26"/>
      <c r="J18" s="26"/>
      <c r="K18" s="17">
        <f t="shared" si="1"/>
        <v>0</v>
      </c>
      <c r="L18" s="18">
        <f t="shared" si="2"/>
        <v>0</v>
      </c>
      <c r="M18" s="16">
        <f t="shared" si="3"/>
        <v>0</v>
      </c>
      <c r="N18" s="16">
        <f t="shared" si="4"/>
        <v>0</v>
      </c>
      <c r="O18" s="16">
        <f t="shared" si="5"/>
        <v>0</v>
      </c>
      <c r="P18" s="17">
        <f t="shared" si="6"/>
        <v>0</v>
      </c>
    </row>
    <row r="19" spans="1:16" ht="31.5" x14ac:dyDescent="0.2">
      <c r="A19" s="47">
        <v>2</v>
      </c>
      <c r="B19" s="47" t="s">
        <v>66</v>
      </c>
      <c r="C19" s="168" t="s">
        <v>580</v>
      </c>
      <c r="D19" s="187" t="s">
        <v>73</v>
      </c>
      <c r="E19" s="188">
        <v>263</v>
      </c>
      <c r="F19" s="36"/>
      <c r="G19" s="26"/>
      <c r="H19" s="16">
        <f t="shared" si="0"/>
        <v>0</v>
      </c>
      <c r="I19" s="26"/>
      <c r="J19" s="26"/>
      <c r="K19" s="17">
        <f t="shared" si="1"/>
        <v>0</v>
      </c>
      <c r="L19" s="18">
        <f t="shared" si="2"/>
        <v>0</v>
      </c>
      <c r="M19" s="16">
        <f t="shared" si="3"/>
        <v>0</v>
      </c>
      <c r="N19" s="16">
        <f t="shared" si="4"/>
        <v>0</v>
      </c>
      <c r="O19" s="16">
        <f t="shared" si="5"/>
        <v>0</v>
      </c>
      <c r="P19" s="17">
        <f t="shared" si="6"/>
        <v>0</v>
      </c>
    </row>
    <row r="20" spans="1:16" x14ac:dyDescent="0.2">
      <c r="A20" s="47"/>
      <c r="B20" s="47"/>
      <c r="C20" s="168" t="s">
        <v>98</v>
      </c>
      <c r="D20" s="187" t="s">
        <v>73</v>
      </c>
      <c r="E20" s="188">
        <v>289.3</v>
      </c>
      <c r="F20" s="36"/>
      <c r="G20" s="26"/>
      <c r="H20" s="16">
        <f t="shared" si="0"/>
        <v>0</v>
      </c>
      <c r="I20" s="26"/>
      <c r="J20" s="26"/>
      <c r="K20" s="17">
        <f t="shared" si="1"/>
        <v>0</v>
      </c>
      <c r="L20" s="18">
        <f t="shared" si="2"/>
        <v>0</v>
      </c>
      <c r="M20" s="16">
        <f t="shared" si="3"/>
        <v>0</v>
      </c>
      <c r="N20" s="16">
        <f t="shared" si="4"/>
        <v>0</v>
      </c>
      <c r="O20" s="16">
        <f t="shared" si="5"/>
        <v>0</v>
      </c>
      <c r="P20" s="17">
        <f t="shared" si="6"/>
        <v>0</v>
      </c>
    </row>
    <row r="21" spans="1:16" x14ac:dyDescent="0.2">
      <c r="A21" s="47"/>
      <c r="B21" s="47"/>
      <c r="C21" s="168" t="s">
        <v>581</v>
      </c>
      <c r="D21" s="187" t="s">
        <v>83</v>
      </c>
      <c r="E21" s="188">
        <v>2125</v>
      </c>
      <c r="F21" s="36"/>
      <c r="G21" s="26"/>
      <c r="H21" s="16">
        <f t="shared" si="0"/>
        <v>0</v>
      </c>
      <c r="I21" s="26"/>
      <c r="J21" s="26"/>
      <c r="K21" s="17">
        <f t="shared" si="1"/>
        <v>0</v>
      </c>
      <c r="L21" s="18">
        <f t="shared" si="2"/>
        <v>0</v>
      </c>
      <c r="M21" s="16">
        <f t="shared" si="3"/>
        <v>0</v>
      </c>
      <c r="N21" s="16">
        <f t="shared" si="4"/>
        <v>0</v>
      </c>
      <c r="O21" s="16">
        <f t="shared" si="5"/>
        <v>0</v>
      </c>
      <c r="P21" s="17">
        <f t="shared" si="6"/>
        <v>0</v>
      </c>
    </row>
    <row r="22" spans="1:16" ht="20.25" x14ac:dyDescent="0.2">
      <c r="A22" s="47">
        <v>3</v>
      </c>
      <c r="B22" s="47" t="s">
        <v>66</v>
      </c>
      <c r="C22" s="169" t="s">
        <v>582</v>
      </c>
      <c r="D22" s="187" t="s">
        <v>73</v>
      </c>
      <c r="E22" s="189">
        <v>221</v>
      </c>
      <c r="F22" s="36"/>
      <c r="G22" s="26"/>
      <c r="H22" s="16">
        <f t="shared" si="0"/>
        <v>0</v>
      </c>
      <c r="I22" s="26"/>
      <c r="J22" s="26"/>
      <c r="K22" s="17">
        <f t="shared" si="1"/>
        <v>0</v>
      </c>
      <c r="L22" s="18">
        <f t="shared" si="2"/>
        <v>0</v>
      </c>
      <c r="M22" s="16">
        <f t="shared" si="3"/>
        <v>0</v>
      </c>
      <c r="N22" s="16">
        <f t="shared" si="4"/>
        <v>0</v>
      </c>
      <c r="O22" s="16">
        <f t="shared" si="5"/>
        <v>0</v>
      </c>
      <c r="P22" s="17">
        <f t="shared" si="6"/>
        <v>0</v>
      </c>
    </row>
    <row r="23" spans="1:16" x14ac:dyDescent="0.2">
      <c r="A23" s="47"/>
      <c r="B23" s="47"/>
      <c r="C23" s="168" t="s">
        <v>82</v>
      </c>
      <c r="D23" s="187" t="s">
        <v>83</v>
      </c>
      <c r="E23" s="188">
        <v>66.3</v>
      </c>
      <c r="F23" s="36"/>
      <c r="G23" s="26"/>
      <c r="H23" s="16">
        <f t="shared" si="0"/>
        <v>0</v>
      </c>
      <c r="I23" s="26"/>
      <c r="J23" s="26"/>
      <c r="K23" s="17">
        <f t="shared" si="1"/>
        <v>0</v>
      </c>
      <c r="L23" s="18">
        <f t="shared" si="2"/>
        <v>0</v>
      </c>
      <c r="M23" s="16">
        <f t="shared" si="3"/>
        <v>0</v>
      </c>
      <c r="N23" s="16">
        <f t="shared" si="4"/>
        <v>0</v>
      </c>
      <c r="O23" s="16">
        <f t="shared" si="5"/>
        <v>0</v>
      </c>
      <c r="P23" s="17">
        <f t="shared" si="6"/>
        <v>0</v>
      </c>
    </row>
    <row r="24" spans="1:16" x14ac:dyDescent="0.2">
      <c r="A24" s="47"/>
      <c r="B24" s="47"/>
      <c r="C24" s="168" t="s">
        <v>581</v>
      </c>
      <c r="D24" s="187" t="s">
        <v>83</v>
      </c>
      <c r="E24" s="188">
        <v>1105</v>
      </c>
      <c r="F24" s="36"/>
      <c r="G24" s="26"/>
      <c r="H24" s="16">
        <f t="shared" si="0"/>
        <v>0</v>
      </c>
      <c r="I24" s="26"/>
      <c r="J24" s="26"/>
      <c r="K24" s="17">
        <f t="shared" si="1"/>
        <v>0</v>
      </c>
      <c r="L24" s="18">
        <f t="shared" si="2"/>
        <v>0</v>
      </c>
      <c r="M24" s="16">
        <f t="shared" si="3"/>
        <v>0</v>
      </c>
      <c r="N24" s="16">
        <f t="shared" si="4"/>
        <v>0</v>
      </c>
      <c r="O24" s="16">
        <f t="shared" si="5"/>
        <v>0</v>
      </c>
      <c r="P24" s="17">
        <f t="shared" si="6"/>
        <v>0</v>
      </c>
    </row>
    <row r="25" spans="1:16" x14ac:dyDescent="0.2">
      <c r="A25" s="47"/>
      <c r="B25" s="47"/>
      <c r="C25" s="203" t="s">
        <v>605</v>
      </c>
      <c r="D25" s="187" t="s">
        <v>73</v>
      </c>
      <c r="E25" s="188">
        <v>232.1</v>
      </c>
      <c r="F25" s="36"/>
      <c r="G25" s="26"/>
      <c r="H25" s="16">
        <f t="shared" si="0"/>
        <v>0</v>
      </c>
      <c r="I25" s="26"/>
      <c r="J25" s="26"/>
      <c r="K25" s="17">
        <f t="shared" si="1"/>
        <v>0</v>
      </c>
      <c r="L25" s="18">
        <f t="shared" si="2"/>
        <v>0</v>
      </c>
      <c r="M25" s="16">
        <f t="shared" si="3"/>
        <v>0</v>
      </c>
      <c r="N25" s="16">
        <f t="shared" si="4"/>
        <v>0</v>
      </c>
      <c r="O25" s="16">
        <f t="shared" si="5"/>
        <v>0</v>
      </c>
      <c r="P25" s="17">
        <f t="shared" si="6"/>
        <v>0</v>
      </c>
    </row>
    <row r="26" spans="1:16" x14ac:dyDescent="0.2">
      <c r="A26" s="47"/>
      <c r="B26" s="47"/>
      <c r="C26" s="168" t="s">
        <v>583</v>
      </c>
      <c r="D26" s="187" t="s">
        <v>96</v>
      </c>
      <c r="E26" s="188">
        <v>1326</v>
      </c>
      <c r="F26" s="36"/>
      <c r="G26" s="26"/>
      <c r="H26" s="16">
        <f t="shared" si="0"/>
        <v>0</v>
      </c>
      <c r="I26" s="26"/>
      <c r="J26" s="26"/>
      <c r="K26" s="17">
        <f t="shared" si="1"/>
        <v>0</v>
      </c>
      <c r="L26" s="18">
        <f t="shared" si="2"/>
        <v>0</v>
      </c>
      <c r="M26" s="16">
        <f t="shared" si="3"/>
        <v>0</v>
      </c>
      <c r="N26" s="16">
        <f t="shared" si="4"/>
        <v>0</v>
      </c>
      <c r="O26" s="16">
        <f t="shared" si="5"/>
        <v>0</v>
      </c>
      <c r="P26" s="17">
        <f t="shared" si="6"/>
        <v>0</v>
      </c>
    </row>
    <row r="27" spans="1:16" x14ac:dyDescent="0.2">
      <c r="A27" s="47"/>
      <c r="B27" s="47"/>
      <c r="C27" s="168" t="s">
        <v>98</v>
      </c>
      <c r="D27" s="187" t="s">
        <v>73</v>
      </c>
      <c r="E27" s="188">
        <v>243.1</v>
      </c>
      <c r="F27" s="36"/>
      <c r="G27" s="26"/>
      <c r="H27" s="16">
        <f t="shared" si="0"/>
        <v>0</v>
      </c>
      <c r="I27" s="26"/>
      <c r="J27" s="26"/>
      <c r="K27" s="17">
        <f t="shared" si="1"/>
        <v>0</v>
      </c>
      <c r="L27" s="18">
        <f t="shared" si="2"/>
        <v>0</v>
      </c>
      <c r="M27" s="16">
        <f t="shared" si="3"/>
        <v>0</v>
      </c>
      <c r="N27" s="16">
        <f t="shared" si="4"/>
        <v>0</v>
      </c>
      <c r="O27" s="16">
        <f t="shared" si="5"/>
        <v>0</v>
      </c>
      <c r="P27" s="17">
        <f t="shared" si="6"/>
        <v>0</v>
      </c>
    </row>
    <row r="28" spans="1:16" ht="52.5" x14ac:dyDescent="0.2">
      <c r="A28" s="47">
        <v>4</v>
      </c>
      <c r="B28" s="47" t="s">
        <v>66</v>
      </c>
      <c r="C28" s="203" t="s">
        <v>606</v>
      </c>
      <c r="D28" s="187" t="s">
        <v>73</v>
      </c>
      <c r="E28" s="188">
        <v>221</v>
      </c>
      <c r="F28" s="36"/>
      <c r="G28" s="26"/>
      <c r="H28" s="16">
        <f t="shared" si="0"/>
        <v>0</v>
      </c>
      <c r="I28" s="26"/>
      <c r="J28" s="26"/>
      <c r="K28" s="17">
        <f t="shared" si="1"/>
        <v>0</v>
      </c>
      <c r="L28" s="18">
        <f t="shared" si="2"/>
        <v>0</v>
      </c>
      <c r="M28" s="16">
        <f t="shared" si="3"/>
        <v>0</v>
      </c>
      <c r="N28" s="16">
        <f t="shared" si="4"/>
        <v>0</v>
      </c>
      <c r="O28" s="16">
        <f t="shared" si="5"/>
        <v>0</v>
      </c>
      <c r="P28" s="17">
        <f t="shared" si="6"/>
        <v>0</v>
      </c>
    </row>
    <row r="29" spans="1:16" x14ac:dyDescent="0.2">
      <c r="A29" s="47"/>
      <c r="B29" s="47"/>
      <c r="C29" s="168" t="s">
        <v>584</v>
      </c>
      <c r="D29" s="187" t="s">
        <v>83</v>
      </c>
      <c r="E29" s="188">
        <v>66.3</v>
      </c>
      <c r="F29" s="36"/>
      <c r="G29" s="26"/>
      <c r="H29" s="16">
        <f t="shared" si="0"/>
        <v>0</v>
      </c>
      <c r="I29" s="26"/>
      <c r="J29" s="26"/>
      <c r="K29" s="17">
        <f t="shared" si="1"/>
        <v>0</v>
      </c>
      <c r="L29" s="18">
        <f t="shared" si="2"/>
        <v>0</v>
      </c>
      <c r="M29" s="16">
        <f t="shared" si="3"/>
        <v>0</v>
      </c>
      <c r="N29" s="16">
        <f t="shared" si="4"/>
        <v>0</v>
      </c>
      <c r="O29" s="16">
        <f t="shared" si="5"/>
        <v>0</v>
      </c>
      <c r="P29" s="17">
        <f t="shared" si="6"/>
        <v>0</v>
      </c>
    </row>
    <row r="30" spans="1:16" x14ac:dyDescent="0.2">
      <c r="A30" s="47"/>
      <c r="B30" s="47"/>
      <c r="C30" s="168" t="s">
        <v>581</v>
      </c>
      <c r="D30" s="187" t="s">
        <v>83</v>
      </c>
      <c r="E30" s="188">
        <v>1105</v>
      </c>
      <c r="F30" s="36"/>
      <c r="G30" s="26"/>
      <c r="H30" s="16">
        <f t="shared" si="0"/>
        <v>0</v>
      </c>
      <c r="I30" s="26"/>
      <c r="J30" s="26"/>
      <c r="K30" s="17">
        <f t="shared" si="1"/>
        <v>0</v>
      </c>
      <c r="L30" s="18">
        <f t="shared" si="2"/>
        <v>0</v>
      </c>
      <c r="M30" s="16">
        <f t="shared" si="3"/>
        <v>0</v>
      </c>
      <c r="N30" s="16">
        <f t="shared" si="4"/>
        <v>0</v>
      </c>
      <c r="O30" s="16">
        <f t="shared" si="5"/>
        <v>0</v>
      </c>
      <c r="P30" s="17">
        <f t="shared" si="6"/>
        <v>0</v>
      </c>
    </row>
    <row r="31" spans="1:16" ht="21" x14ac:dyDescent="0.2">
      <c r="A31" s="47"/>
      <c r="B31" s="47"/>
      <c r="C31" s="168" t="s">
        <v>585</v>
      </c>
      <c r="D31" s="187" t="s">
        <v>83</v>
      </c>
      <c r="E31" s="188">
        <v>817.7</v>
      </c>
      <c r="F31" s="36"/>
      <c r="G31" s="26"/>
      <c r="H31" s="16">
        <f t="shared" si="0"/>
        <v>0</v>
      </c>
      <c r="I31" s="26"/>
      <c r="J31" s="26"/>
      <c r="K31" s="17">
        <f t="shared" si="1"/>
        <v>0</v>
      </c>
      <c r="L31" s="18">
        <f t="shared" si="2"/>
        <v>0</v>
      </c>
      <c r="M31" s="16">
        <f t="shared" si="3"/>
        <v>0</v>
      </c>
      <c r="N31" s="16">
        <f t="shared" si="4"/>
        <v>0</v>
      </c>
      <c r="O31" s="16">
        <f t="shared" si="5"/>
        <v>0</v>
      </c>
      <c r="P31" s="17">
        <f t="shared" si="6"/>
        <v>0</v>
      </c>
    </row>
    <row r="32" spans="1:16" x14ac:dyDescent="0.2">
      <c r="A32" s="47"/>
      <c r="B32" s="47"/>
      <c r="C32" s="168" t="s">
        <v>99</v>
      </c>
      <c r="D32" s="187" t="s">
        <v>479</v>
      </c>
      <c r="E32" s="188">
        <v>19.89</v>
      </c>
      <c r="F32" s="36"/>
      <c r="G32" s="26"/>
      <c r="H32" s="16">
        <f t="shared" si="0"/>
        <v>0</v>
      </c>
      <c r="I32" s="26"/>
      <c r="J32" s="26"/>
      <c r="K32" s="17">
        <f t="shared" si="1"/>
        <v>0</v>
      </c>
      <c r="L32" s="18">
        <f t="shared" si="2"/>
        <v>0</v>
      </c>
      <c r="M32" s="16">
        <f t="shared" si="3"/>
        <v>0</v>
      </c>
      <c r="N32" s="16">
        <f t="shared" si="4"/>
        <v>0</v>
      </c>
      <c r="O32" s="16">
        <f t="shared" si="5"/>
        <v>0</v>
      </c>
      <c r="P32" s="17">
        <f t="shared" si="6"/>
        <v>0</v>
      </c>
    </row>
    <row r="33" spans="1:16" x14ac:dyDescent="0.2">
      <c r="A33" s="47"/>
      <c r="B33" s="47"/>
      <c r="C33" s="170" t="s">
        <v>586</v>
      </c>
      <c r="D33" s="187"/>
      <c r="E33" s="188"/>
      <c r="F33" s="36"/>
      <c r="G33" s="26"/>
      <c r="H33" s="16">
        <f t="shared" si="0"/>
        <v>0</v>
      </c>
      <c r="I33" s="26"/>
      <c r="J33" s="26"/>
      <c r="K33" s="17">
        <f t="shared" si="1"/>
        <v>0</v>
      </c>
      <c r="L33" s="18">
        <f t="shared" si="2"/>
        <v>0</v>
      </c>
      <c r="M33" s="16">
        <f t="shared" si="3"/>
        <v>0</v>
      </c>
      <c r="N33" s="16">
        <f t="shared" si="4"/>
        <v>0</v>
      </c>
      <c r="O33" s="16">
        <f t="shared" si="5"/>
        <v>0</v>
      </c>
      <c r="P33" s="17">
        <f t="shared" si="6"/>
        <v>0</v>
      </c>
    </row>
    <row r="34" spans="1:16" ht="22.5" x14ac:dyDescent="0.2">
      <c r="A34" s="47"/>
      <c r="B34" s="47"/>
      <c r="C34" s="160" t="s">
        <v>587</v>
      </c>
      <c r="D34" s="187" t="s">
        <v>73</v>
      </c>
      <c r="E34" s="190">
        <v>852.7</v>
      </c>
      <c r="F34" s="36"/>
      <c r="G34" s="26"/>
      <c r="H34" s="16">
        <f t="shared" si="0"/>
        <v>0</v>
      </c>
      <c r="I34" s="26"/>
      <c r="J34" s="26"/>
      <c r="K34" s="17">
        <f t="shared" si="1"/>
        <v>0</v>
      </c>
      <c r="L34" s="18">
        <f t="shared" si="2"/>
        <v>0</v>
      </c>
      <c r="M34" s="16">
        <f t="shared" si="3"/>
        <v>0</v>
      </c>
      <c r="N34" s="16">
        <f t="shared" si="4"/>
        <v>0</v>
      </c>
      <c r="O34" s="16">
        <f t="shared" si="5"/>
        <v>0</v>
      </c>
      <c r="P34" s="17">
        <f t="shared" si="6"/>
        <v>0</v>
      </c>
    </row>
    <row r="35" spans="1:16" x14ac:dyDescent="0.2">
      <c r="A35" s="47"/>
      <c r="B35" s="47"/>
      <c r="C35" s="160" t="s">
        <v>584</v>
      </c>
      <c r="D35" s="191" t="s">
        <v>83</v>
      </c>
      <c r="E35" s="190">
        <v>255.81</v>
      </c>
      <c r="F35" s="36"/>
      <c r="G35" s="26"/>
      <c r="H35" s="16">
        <f t="shared" si="0"/>
        <v>0</v>
      </c>
      <c r="I35" s="26"/>
      <c r="J35" s="26"/>
      <c r="K35" s="17">
        <f t="shared" si="1"/>
        <v>0</v>
      </c>
      <c r="L35" s="18">
        <f t="shared" si="2"/>
        <v>0</v>
      </c>
      <c r="M35" s="16">
        <f t="shared" si="3"/>
        <v>0</v>
      </c>
      <c r="N35" s="16">
        <f t="shared" si="4"/>
        <v>0</v>
      </c>
      <c r="O35" s="16">
        <f t="shared" si="5"/>
        <v>0</v>
      </c>
      <c r="P35" s="17">
        <f t="shared" si="6"/>
        <v>0</v>
      </c>
    </row>
    <row r="36" spans="1:16" ht="22.5" x14ac:dyDescent="0.2">
      <c r="A36" s="47"/>
      <c r="B36" s="47"/>
      <c r="C36" s="160" t="s">
        <v>585</v>
      </c>
      <c r="D36" s="191" t="s">
        <v>83</v>
      </c>
      <c r="E36" s="190">
        <v>3154.99</v>
      </c>
      <c r="F36" s="36"/>
      <c r="G36" s="26"/>
      <c r="H36" s="16">
        <f t="shared" si="0"/>
        <v>0</v>
      </c>
      <c r="I36" s="26"/>
      <c r="J36" s="26"/>
      <c r="K36" s="17">
        <f t="shared" si="1"/>
        <v>0</v>
      </c>
      <c r="L36" s="18">
        <f t="shared" si="2"/>
        <v>0</v>
      </c>
      <c r="M36" s="16">
        <f t="shared" si="3"/>
        <v>0</v>
      </c>
      <c r="N36" s="16">
        <f t="shared" si="4"/>
        <v>0</v>
      </c>
      <c r="O36" s="16">
        <f t="shared" si="5"/>
        <v>0</v>
      </c>
      <c r="P36" s="17">
        <f t="shared" si="6"/>
        <v>0</v>
      </c>
    </row>
    <row r="37" spans="1:16" x14ac:dyDescent="0.2">
      <c r="A37" s="47"/>
      <c r="B37" s="47"/>
      <c r="C37" s="171" t="s">
        <v>434</v>
      </c>
      <c r="D37" s="187" t="s">
        <v>479</v>
      </c>
      <c r="E37" s="192">
        <v>76.742999999999995</v>
      </c>
      <c r="F37" s="36"/>
      <c r="G37" s="26"/>
      <c r="H37" s="16">
        <f t="shared" si="0"/>
        <v>0</v>
      </c>
      <c r="I37" s="26"/>
      <c r="J37" s="26"/>
      <c r="K37" s="17">
        <f t="shared" si="1"/>
        <v>0</v>
      </c>
      <c r="L37" s="18">
        <f t="shared" si="2"/>
        <v>0</v>
      </c>
      <c r="M37" s="16">
        <f t="shared" si="3"/>
        <v>0</v>
      </c>
      <c r="N37" s="16">
        <f t="shared" si="4"/>
        <v>0</v>
      </c>
      <c r="O37" s="16">
        <f t="shared" si="5"/>
        <v>0</v>
      </c>
      <c r="P37" s="17">
        <f t="shared" si="6"/>
        <v>0</v>
      </c>
    </row>
    <row r="38" spans="1:16" x14ac:dyDescent="0.2">
      <c r="A38" s="47"/>
      <c r="B38" s="74"/>
      <c r="C38" s="172" t="s">
        <v>588</v>
      </c>
      <c r="D38" s="191"/>
      <c r="E38" s="190"/>
      <c r="F38" s="36"/>
      <c r="G38" s="26"/>
      <c r="H38" s="16">
        <f t="shared" si="0"/>
        <v>0</v>
      </c>
      <c r="I38" s="26"/>
      <c r="J38" s="26"/>
      <c r="K38" s="17">
        <f t="shared" si="1"/>
        <v>0</v>
      </c>
      <c r="L38" s="18">
        <f t="shared" si="2"/>
        <v>0</v>
      </c>
      <c r="M38" s="16">
        <f t="shared" si="3"/>
        <v>0</v>
      </c>
      <c r="N38" s="16">
        <f t="shared" si="4"/>
        <v>0</v>
      </c>
      <c r="O38" s="16">
        <f t="shared" si="5"/>
        <v>0</v>
      </c>
      <c r="P38" s="17">
        <f t="shared" si="6"/>
        <v>0</v>
      </c>
    </row>
    <row r="39" spans="1:16" ht="33.75" x14ac:dyDescent="0.25">
      <c r="A39" s="47">
        <v>5</v>
      </c>
      <c r="B39" s="47" t="s">
        <v>66</v>
      </c>
      <c r="C39" s="196" t="s">
        <v>593</v>
      </c>
      <c r="D39" s="193" t="s">
        <v>592</v>
      </c>
      <c r="E39" s="173">
        <f>46+112</f>
        <v>158</v>
      </c>
      <c r="F39" s="36"/>
      <c r="G39" s="26"/>
      <c r="H39" s="16">
        <f t="shared" si="0"/>
        <v>0</v>
      </c>
      <c r="I39" s="26"/>
      <c r="J39" s="26"/>
      <c r="K39" s="17">
        <f t="shared" si="1"/>
        <v>0</v>
      </c>
      <c r="L39" s="18">
        <f t="shared" si="2"/>
        <v>0</v>
      </c>
      <c r="M39" s="16">
        <f t="shared" si="3"/>
        <v>0</v>
      </c>
      <c r="N39" s="16">
        <f t="shared" si="4"/>
        <v>0</v>
      </c>
      <c r="O39" s="16">
        <f t="shared" si="5"/>
        <v>0</v>
      </c>
      <c r="P39" s="17">
        <f>SUM(M39:O39)</f>
        <v>0</v>
      </c>
    </row>
    <row r="40" spans="1:16" ht="33.75" x14ac:dyDescent="0.25">
      <c r="A40" s="47"/>
      <c r="B40" s="47"/>
      <c r="C40" s="47" t="s">
        <v>589</v>
      </c>
      <c r="D40" s="193" t="s">
        <v>592</v>
      </c>
      <c r="E40" s="108">
        <f>E39</f>
        <v>158</v>
      </c>
      <c r="F40" s="36"/>
      <c r="G40" s="26"/>
      <c r="H40" s="16">
        <f t="shared" si="0"/>
        <v>0</v>
      </c>
      <c r="I40" s="26"/>
      <c r="J40" s="26"/>
      <c r="K40" s="17">
        <f t="shared" si="1"/>
        <v>0</v>
      </c>
      <c r="L40" s="18">
        <f t="shared" si="2"/>
        <v>0</v>
      </c>
      <c r="M40" s="16">
        <f t="shared" si="3"/>
        <v>0</v>
      </c>
      <c r="N40" s="16">
        <f t="shared" si="4"/>
        <v>0</v>
      </c>
      <c r="O40" s="16">
        <f t="shared" si="5"/>
        <v>0</v>
      </c>
      <c r="P40" s="17">
        <f t="shared" si="6"/>
        <v>0</v>
      </c>
    </row>
    <row r="41" spans="1:16" ht="22.5" x14ac:dyDescent="0.25">
      <c r="A41" s="47"/>
      <c r="B41" s="47"/>
      <c r="C41" s="65" t="s">
        <v>590</v>
      </c>
      <c r="D41" s="194"/>
      <c r="E41" s="108"/>
      <c r="F41" s="36"/>
      <c r="G41" s="26"/>
      <c r="H41" s="16">
        <f t="shared" si="0"/>
        <v>0</v>
      </c>
      <c r="I41" s="26"/>
      <c r="J41" s="26"/>
      <c r="K41" s="17">
        <f t="shared" si="1"/>
        <v>0</v>
      </c>
      <c r="L41" s="18">
        <f t="shared" si="2"/>
        <v>0</v>
      </c>
      <c r="M41" s="16">
        <f t="shared" si="3"/>
        <v>0</v>
      </c>
      <c r="N41" s="16">
        <f t="shared" si="4"/>
        <v>0</v>
      </c>
      <c r="O41" s="16">
        <f t="shared" si="5"/>
        <v>0</v>
      </c>
      <c r="P41" s="17">
        <f t="shared" si="6"/>
        <v>0</v>
      </c>
    </row>
    <row r="42" spans="1:16" ht="45" x14ac:dyDescent="0.25">
      <c r="A42" s="47">
        <v>6</v>
      </c>
      <c r="B42" s="47" t="s">
        <v>66</v>
      </c>
      <c r="C42" s="47" t="s">
        <v>591</v>
      </c>
      <c r="D42" s="195" t="s">
        <v>68</v>
      </c>
      <c r="E42" s="107">
        <v>128</v>
      </c>
      <c r="F42" s="36"/>
      <c r="G42" s="26"/>
      <c r="H42" s="16">
        <f t="shared" si="0"/>
        <v>0</v>
      </c>
      <c r="I42" s="26"/>
      <c r="J42" s="26"/>
      <c r="K42" s="17">
        <f t="shared" si="1"/>
        <v>0</v>
      </c>
      <c r="L42" s="18">
        <f t="shared" si="2"/>
        <v>0</v>
      </c>
      <c r="M42" s="16">
        <f t="shared" si="3"/>
        <v>0</v>
      </c>
      <c r="N42" s="16">
        <f t="shared" si="4"/>
        <v>0</v>
      </c>
      <c r="O42" s="16">
        <f t="shared" si="5"/>
        <v>0</v>
      </c>
      <c r="P42" s="17">
        <f t="shared" si="6"/>
        <v>0</v>
      </c>
    </row>
    <row r="43" spans="1:16" x14ac:dyDescent="0.25">
      <c r="A43" s="256" t="s">
        <v>118</v>
      </c>
      <c r="B43" s="257"/>
      <c r="C43" s="273"/>
      <c r="D43" s="273"/>
      <c r="E43" s="273"/>
      <c r="F43" s="257"/>
      <c r="G43" s="257"/>
      <c r="H43" s="257"/>
      <c r="I43" s="257"/>
      <c r="J43" s="257"/>
      <c r="K43" s="258"/>
      <c r="L43" s="29">
        <f>SUM(L14:L42)</f>
        <v>0</v>
      </c>
      <c r="M43" s="30">
        <f>SUM(M14:M42)</f>
        <v>0</v>
      </c>
      <c r="N43" s="30">
        <f>SUM(N14:N42)</f>
        <v>0</v>
      </c>
      <c r="O43" s="30">
        <f>SUM(O14:O42)</f>
        <v>0</v>
      </c>
      <c r="P43" s="31">
        <f>SUM(P14:P42)</f>
        <v>0</v>
      </c>
    </row>
    <row r="44" spans="1:16" x14ac:dyDescent="0.25">
      <c r="A44" s="12"/>
      <c r="B44" s="12"/>
      <c r="C44" s="12"/>
      <c r="D44" s="12"/>
      <c r="E44" s="149"/>
      <c r="F44" s="12"/>
      <c r="G44" s="12"/>
      <c r="H44" s="12"/>
      <c r="I44" s="12"/>
      <c r="J44" s="12"/>
      <c r="K44" s="12"/>
      <c r="L44" s="12"/>
      <c r="M44" s="12"/>
      <c r="N44" s="12"/>
      <c r="O44" s="12"/>
      <c r="P44" s="12"/>
    </row>
    <row r="45" spans="1:16" x14ac:dyDescent="0.25">
      <c r="A45" s="12"/>
      <c r="B45" s="12"/>
      <c r="C45" s="12"/>
      <c r="D45" s="12"/>
      <c r="E45" s="149"/>
      <c r="F45" s="12"/>
      <c r="G45" s="12"/>
      <c r="H45" s="12"/>
      <c r="I45" s="12"/>
      <c r="J45" s="12"/>
      <c r="K45" s="12"/>
      <c r="L45" s="12"/>
      <c r="M45" s="12"/>
      <c r="N45" s="12"/>
      <c r="O45" s="12"/>
      <c r="P45" s="12"/>
    </row>
    <row r="46" spans="1:16" x14ac:dyDescent="0.25">
      <c r="A46" s="7" t="s">
        <v>19</v>
      </c>
      <c r="B46" s="12"/>
      <c r="C46" s="255">
        <f>'Kops a'!C41:H41</f>
        <v>0</v>
      </c>
      <c r="D46" s="255"/>
      <c r="E46" s="255"/>
      <c r="F46" s="255"/>
      <c r="G46" s="255"/>
      <c r="H46" s="255"/>
      <c r="I46" s="12"/>
      <c r="J46" s="12"/>
      <c r="K46" s="12"/>
      <c r="L46" s="12"/>
      <c r="M46" s="12"/>
      <c r="N46" s="12"/>
      <c r="O46" s="12"/>
      <c r="P46" s="12"/>
    </row>
    <row r="47" spans="1:16" x14ac:dyDescent="0.25">
      <c r="A47" s="12"/>
      <c r="B47" s="12"/>
      <c r="C47" s="204" t="s">
        <v>20</v>
      </c>
      <c r="D47" s="204"/>
      <c r="E47" s="204"/>
      <c r="F47" s="204"/>
      <c r="G47" s="204"/>
      <c r="H47" s="204"/>
      <c r="I47" s="12"/>
      <c r="J47" s="12"/>
      <c r="K47" s="12"/>
      <c r="L47" s="12"/>
      <c r="M47" s="12"/>
      <c r="N47" s="12"/>
      <c r="O47" s="12"/>
      <c r="P47" s="12"/>
    </row>
    <row r="48" spans="1:16" x14ac:dyDescent="0.25">
      <c r="A48" s="12"/>
      <c r="B48" s="12"/>
      <c r="C48" s="12"/>
      <c r="D48" s="12"/>
      <c r="E48" s="149"/>
      <c r="F48" s="12"/>
      <c r="G48" s="12"/>
      <c r="H48" s="12"/>
      <c r="I48" s="12"/>
      <c r="J48" s="12"/>
      <c r="K48" s="12"/>
      <c r="L48" s="12"/>
      <c r="M48" s="12"/>
      <c r="N48" s="12"/>
      <c r="O48" s="12"/>
      <c r="P48" s="12"/>
    </row>
    <row r="49" spans="1:16" x14ac:dyDescent="0.25">
      <c r="A49" s="53" t="str">
        <f>'Kops a'!A44</f>
        <v>Tāme sastādīta 20__. gada __. _________</v>
      </c>
      <c r="B49" s="54"/>
      <c r="C49" s="54"/>
      <c r="D49" s="54"/>
      <c r="E49" s="149"/>
      <c r="F49" s="12"/>
      <c r="G49" s="12"/>
      <c r="H49" s="12"/>
      <c r="I49" s="12"/>
      <c r="J49" s="12"/>
      <c r="K49" s="12"/>
      <c r="L49" s="12"/>
      <c r="M49" s="12"/>
      <c r="N49" s="12"/>
      <c r="O49" s="12"/>
      <c r="P49" s="12"/>
    </row>
    <row r="50" spans="1:16" x14ac:dyDescent="0.25">
      <c r="A50" s="12"/>
      <c r="B50" s="12"/>
      <c r="C50" s="12"/>
      <c r="D50" s="12"/>
      <c r="E50" s="149"/>
      <c r="F50" s="12"/>
      <c r="G50" s="12"/>
      <c r="H50" s="12"/>
      <c r="I50" s="12"/>
      <c r="J50" s="12"/>
      <c r="K50" s="12"/>
      <c r="L50" s="12"/>
      <c r="M50" s="12"/>
      <c r="N50" s="12"/>
      <c r="O50" s="12"/>
      <c r="P50" s="12"/>
    </row>
    <row r="51" spans="1:16" x14ac:dyDescent="0.25">
      <c r="A51" s="7" t="s">
        <v>49</v>
      </c>
      <c r="B51" s="12"/>
      <c r="C51" s="255">
        <f>'Kops a'!C46:H46</f>
        <v>0</v>
      </c>
      <c r="D51" s="255"/>
      <c r="E51" s="255"/>
      <c r="F51" s="255"/>
      <c r="G51" s="255"/>
      <c r="H51" s="255"/>
      <c r="I51" s="12"/>
      <c r="J51" s="12"/>
      <c r="K51" s="12"/>
      <c r="L51" s="12"/>
      <c r="M51" s="12"/>
      <c r="N51" s="12"/>
      <c r="O51" s="12"/>
      <c r="P51" s="12"/>
    </row>
    <row r="52" spans="1:16" x14ac:dyDescent="0.25">
      <c r="A52" s="12"/>
      <c r="B52" s="12"/>
      <c r="C52" s="204" t="s">
        <v>20</v>
      </c>
      <c r="D52" s="204"/>
      <c r="E52" s="204"/>
      <c r="F52" s="204"/>
      <c r="G52" s="204"/>
      <c r="H52" s="204"/>
      <c r="I52" s="12"/>
      <c r="J52" s="12"/>
      <c r="K52" s="12"/>
      <c r="L52" s="12"/>
      <c r="M52" s="12"/>
      <c r="N52" s="12"/>
      <c r="O52" s="12"/>
      <c r="P52" s="12"/>
    </row>
    <row r="53" spans="1:16" x14ac:dyDescent="0.25">
      <c r="A53" s="12"/>
      <c r="B53" s="12"/>
      <c r="C53" s="12"/>
      <c r="D53" s="12"/>
      <c r="E53" s="149"/>
      <c r="F53" s="12"/>
      <c r="G53" s="12"/>
      <c r="H53" s="12"/>
      <c r="I53" s="12"/>
      <c r="J53" s="12"/>
      <c r="K53" s="12"/>
      <c r="L53" s="12"/>
      <c r="M53" s="12"/>
      <c r="N53" s="12"/>
      <c r="O53" s="12"/>
      <c r="P53" s="12"/>
    </row>
    <row r="54" spans="1:16" x14ac:dyDescent="0.25">
      <c r="A54" s="53" t="s">
        <v>119</v>
      </c>
      <c r="B54" s="54"/>
      <c r="C54" s="55">
        <f>'Kops a'!C49</f>
        <v>0</v>
      </c>
      <c r="D54" s="54"/>
      <c r="E54" s="149"/>
      <c r="F54" s="12"/>
      <c r="G54" s="12"/>
      <c r="H54" s="12"/>
      <c r="I54" s="12"/>
      <c r="J54" s="12"/>
      <c r="K54" s="12"/>
      <c r="L54" s="12"/>
      <c r="M54" s="12"/>
      <c r="N54" s="12"/>
      <c r="O54" s="12"/>
      <c r="P54" s="12"/>
    </row>
    <row r="55" spans="1:16" x14ac:dyDescent="0.25">
      <c r="A55" s="12"/>
      <c r="B55" s="12"/>
      <c r="C55" s="12"/>
      <c r="D55" s="12"/>
      <c r="E55" s="149"/>
      <c r="F55" s="12"/>
      <c r="G55" s="12"/>
      <c r="H55" s="12"/>
      <c r="I55" s="12"/>
      <c r="J55" s="12"/>
      <c r="K55" s="12"/>
      <c r="L55" s="12"/>
      <c r="M55" s="12"/>
      <c r="N55" s="12"/>
      <c r="O55" s="12"/>
      <c r="P55" s="12"/>
    </row>
    <row r="56" spans="1:16" ht="13.5" x14ac:dyDescent="0.25">
      <c r="B56" s="35" t="s">
        <v>120</v>
      </c>
    </row>
    <row r="57" spans="1:16" ht="12" x14ac:dyDescent="0.25">
      <c r="B57" s="56" t="s">
        <v>121</v>
      </c>
    </row>
    <row r="58" spans="1:16" ht="12" x14ac:dyDescent="0.25">
      <c r="B58" s="56" t="s">
        <v>122</v>
      </c>
    </row>
  </sheetData>
  <mergeCells count="22">
    <mergeCell ref="D7:L7"/>
    <mergeCell ref="C2:I2"/>
    <mergeCell ref="C3:I3"/>
    <mergeCell ref="C4:I4"/>
    <mergeCell ref="D5:L5"/>
    <mergeCell ref="D6:L6"/>
    <mergeCell ref="C52:H52"/>
    <mergeCell ref="D8:L8"/>
    <mergeCell ref="A9:F9"/>
    <mergeCell ref="J9:M9"/>
    <mergeCell ref="N9:O9"/>
    <mergeCell ref="A12:A13"/>
    <mergeCell ref="B12:B13"/>
    <mergeCell ref="C12:C13"/>
    <mergeCell ref="D12:D13"/>
    <mergeCell ref="E12:E13"/>
    <mergeCell ref="F12:K12"/>
    <mergeCell ref="L12:P12"/>
    <mergeCell ref="A43:K43"/>
    <mergeCell ref="C46:H46"/>
    <mergeCell ref="C47:H47"/>
    <mergeCell ref="C51:H51"/>
  </mergeCells>
  <conditionalFormatting sqref="F15:G15 I15:J15 F33:G38 I33:J38 I41:J42 F41:G42">
    <cfRule type="cellIs" dxfId="21" priority="22" operator="equal">
      <formula>0</formula>
    </cfRule>
  </conditionalFormatting>
  <conditionalFormatting sqref="N9:O9 K14:P42 H14:H38 H41:H42">
    <cfRule type="cellIs" dxfId="20" priority="21" operator="equal">
      <formula>0</formula>
    </cfRule>
  </conditionalFormatting>
  <conditionalFormatting sqref="A9:F9">
    <cfRule type="containsText" dxfId="19" priority="20"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8" priority="19" operator="equal">
      <formula>0</formula>
    </cfRule>
  </conditionalFormatting>
  <conditionalFormatting sqref="O10">
    <cfRule type="cellIs" dxfId="17" priority="18" operator="equal">
      <formula>"20__. gada __. _________"</formula>
    </cfRule>
  </conditionalFormatting>
  <conditionalFormatting sqref="A43:K43">
    <cfRule type="containsText" dxfId="16" priority="17" operator="containsText" text="Tiešās izmaksas kopā, t. sk. darba devēja sociālais nodoklis __.__% ">
      <formula>NOT(ISERROR(SEARCH("Tiešās izmaksas kopā, t. sk. darba devēja sociālais nodoklis __.__% ",A43)))</formula>
    </cfRule>
  </conditionalFormatting>
  <conditionalFormatting sqref="L43:P43">
    <cfRule type="cellIs" dxfId="15" priority="16" operator="equal">
      <formula>0</formula>
    </cfRule>
  </conditionalFormatting>
  <conditionalFormatting sqref="C4:I4">
    <cfRule type="cellIs" dxfId="14" priority="15" operator="equal">
      <formula>0</formula>
    </cfRule>
  </conditionalFormatting>
  <conditionalFormatting sqref="D5:L8">
    <cfRule type="cellIs" dxfId="13" priority="14" operator="equal">
      <formula>0</formula>
    </cfRule>
  </conditionalFormatting>
  <conditionalFormatting sqref="F14:G14">
    <cfRule type="cellIs" dxfId="12" priority="13" operator="equal">
      <formula>0</formula>
    </cfRule>
  </conditionalFormatting>
  <conditionalFormatting sqref="I14:J14">
    <cfRule type="cellIs" dxfId="11" priority="12" operator="equal">
      <formula>0</formula>
    </cfRule>
  </conditionalFormatting>
  <conditionalFormatting sqref="P10">
    <cfRule type="cellIs" dxfId="10" priority="11" operator="equal">
      <formula>"20__. gada __. _________"</formula>
    </cfRule>
  </conditionalFormatting>
  <conditionalFormatting sqref="C51:H51">
    <cfRule type="cellIs" dxfId="9" priority="8" operator="equal">
      <formula>0</formula>
    </cfRule>
  </conditionalFormatting>
  <conditionalFormatting sqref="C46:H46">
    <cfRule type="cellIs" dxfId="8" priority="7" operator="equal">
      <formula>0</formula>
    </cfRule>
  </conditionalFormatting>
  <conditionalFormatting sqref="C51:H51 C54 C46:H46">
    <cfRule type="cellIs" dxfId="7" priority="6" operator="equal">
      <formula>0</formula>
    </cfRule>
  </conditionalFormatting>
  <conditionalFormatting sqref="D1">
    <cfRule type="cellIs" dxfId="6" priority="5" operator="equal">
      <formula>0</formula>
    </cfRule>
  </conditionalFormatting>
  <conditionalFormatting sqref="F16:G32">
    <cfRule type="cellIs" dxfId="5" priority="4" operator="equal">
      <formula>0</formula>
    </cfRule>
  </conditionalFormatting>
  <conditionalFormatting sqref="I16:J32">
    <cfRule type="cellIs" dxfId="4" priority="3" operator="equal">
      <formula>0</formula>
    </cfRule>
  </conditionalFormatting>
  <conditionalFormatting sqref="F39:G40 I39:J40">
    <cfRule type="cellIs" dxfId="3" priority="2" operator="equal">
      <formula>0</formula>
    </cfRule>
  </conditionalFormatting>
  <conditionalFormatting sqref="H39:H40">
    <cfRule type="cellIs" dxfId="2" priority="1" operator="equal">
      <formula>0</formula>
    </cfRule>
  </conditionalFormatting>
  <pageMargins left="0" right="0" top="0.78740157480314965" bottom="0" header="0" footer="0.31496062992125984"/>
  <pageSetup paperSize="9" scale="9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CA68F3AD-1590-489D-BC92-9EA671271952}">
            <xm:f>NOT(ISERROR(SEARCH("Tāme sastādīta ____. gada ___. ______________",A49)))</xm:f>
            <xm:f>"Tāme sastādīta ____. gada ___. ______________"</xm:f>
            <x14:dxf>
              <font>
                <color auto="1"/>
              </font>
              <fill>
                <patternFill>
                  <bgColor rgb="FFC6EFCE"/>
                </patternFill>
              </fill>
            </x14:dxf>
          </x14:cfRule>
          <xm:sqref>A49</xm:sqref>
        </x14:conditionalFormatting>
        <x14:conditionalFormatting xmlns:xm="http://schemas.microsoft.com/office/excel/2006/main">
          <x14:cfRule type="containsText" priority="9" operator="containsText" id="{5B63A2B9-6CC7-452B-844F-1D7A4B394AA2}">
            <xm:f>NOT(ISERROR(SEARCH("Sertifikāta Nr. _________________________________",A54)))</xm:f>
            <xm:f>"Sertifikāta Nr. _________________________________"</xm:f>
            <x14:dxf>
              <font>
                <color auto="1"/>
              </font>
              <fill>
                <patternFill>
                  <bgColor rgb="FFC6EFCE"/>
                </patternFill>
              </fill>
            </x14:dxf>
          </x14:cfRule>
          <xm:sqref>A54</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59"/>
  <sheetViews>
    <sheetView tabSelected="1" view="pageBreakPreview" zoomScaleNormal="100" zoomScaleSheetLayoutView="100" workbookViewId="0">
      <selection activeCell="C31" sqref="C31:D31"/>
    </sheetView>
  </sheetViews>
  <sheetFormatPr defaultColWidth="3.7109375" defaultRowHeight="11.25" x14ac:dyDescent="0.25"/>
  <cols>
    <col min="1" max="1" width="4" style="7" customWidth="1"/>
    <col min="2" max="2" width="5.28515625" style="7" customWidth="1"/>
    <col min="3" max="3" width="28.42578125" style="7" customWidth="1"/>
    <col min="4" max="4" width="6.85546875" style="7" customWidth="1"/>
    <col min="5" max="5" width="15.140625" style="40" customWidth="1"/>
    <col min="6" max="6" width="8.85546875" style="7" customWidth="1"/>
    <col min="7" max="7" width="9.140625" style="7" customWidth="1"/>
    <col min="8" max="8" width="10.5703125" style="7" customWidth="1"/>
    <col min="9" max="9" width="10.140625" style="7" customWidth="1"/>
    <col min="10" max="16" width="5.7109375" style="7" customWidth="1"/>
    <col min="17" max="188" width="9.140625" style="7" customWidth="1"/>
    <col min="189" max="189" width="3.7109375" style="7"/>
    <col min="190" max="190" width="4.5703125" style="7" customWidth="1"/>
    <col min="191" max="191" width="5.85546875" style="7" customWidth="1"/>
    <col min="192" max="192" width="36" style="7" customWidth="1"/>
    <col min="193" max="193" width="9.7109375" style="7" customWidth="1"/>
    <col min="194" max="194" width="11.85546875" style="7" customWidth="1"/>
    <col min="195" max="195" width="9" style="7" customWidth="1"/>
    <col min="196" max="196" width="9.7109375" style="7" customWidth="1"/>
    <col min="197" max="197" width="9.28515625" style="7" customWidth="1"/>
    <col min="198" max="198" width="8.7109375" style="7" customWidth="1"/>
    <col min="199" max="199" width="6.85546875" style="7" customWidth="1"/>
    <col min="200" max="444" width="9.140625" style="7" customWidth="1"/>
    <col min="445" max="445" width="3.7109375" style="7"/>
    <col min="446" max="446" width="4.5703125" style="7" customWidth="1"/>
    <col min="447" max="447" width="5.85546875" style="7" customWidth="1"/>
    <col min="448" max="448" width="36" style="7" customWidth="1"/>
    <col min="449" max="449" width="9.7109375" style="7" customWidth="1"/>
    <col min="450" max="450" width="11.85546875" style="7" customWidth="1"/>
    <col min="451" max="451" width="9" style="7" customWidth="1"/>
    <col min="452" max="452" width="9.7109375" style="7" customWidth="1"/>
    <col min="453" max="453" width="9.28515625" style="7" customWidth="1"/>
    <col min="454" max="454" width="8.7109375" style="7" customWidth="1"/>
    <col min="455" max="455" width="6.85546875" style="7" customWidth="1"/>
    <col min="456" max="700" width="9.140625" style="7" customWidth="1"/>
    <col min="701" max="701" width="3.7109375" style="7"/>
    <col min="702" max="702" width="4.5703125" style="7" customWidth="1"/>
    <col min="703" max="703" width="5.85546875" style="7" customWidth="1"/>
    <col min="704" max="704" width="36" style="7" customWidth="1"/>
    <col min="705" max="705" width="9.7109375" style="7" customWidth="1"/>
    <col min="706" max="706" width="11.85546875" style="7" customWidth="1"/>
    <col min="707" max="707" width="9" style="7" customWidth="1"/>
    <col min="708" max="708" width="9.7109375" style="7" customWidth="1"/>
    <col min="709" max="709" width="9.28515625" style="7" customWidth="1"/>
    <col min="710" max="710" width="8.7109375" style="7" customWidth="1"/>
    <col min="711" max="711" width="6.85546875" style="7" customWidth="1"/>
    <col min="712" max="956" width="9.140625" style="7" customWidth="1"/>
    <col min="957" max="957" width="3.7109375" style="7"/>
    <col min="958" max="958" width="4.5703125" style="7" customWidth="1"/>
    <col min="959" max="959" width="5.85546875" style="7" customWidth="1"/>
    <col min="960" max="960" width="36" style="7" customWidth="1"/>
    <col min="961" max="961" width="9.7109375" style="7" customWidth="1"/>
    <col min="962" max="962" width="11.85546875" style="7" customWidth="1"/>
    <col min="963" max="963" width="9" style="7" customWidth="1"/>
    <col min="964" max="964" width="9.7109375" style="7" customWidth="1"/>
    <col min="965" max="965" width="9.28515625" style="7" customWidth="1"/>
    <col min="966" max="966" width="8.7109375" style="7" customWidth="1"/>
    <col min="967" max="967" width="6.85546875" style="7" customWidth="1"/>
    <col min="968" max="1212" width="9.140625" style="7" customWidth="1"/>
    <col min="1213" max="1213" width="3.7109375" style="7"/>
    <col min="1214" max="1214" width="4.5703125" style="7" customWidth="1"/>
    <col min="1215" max="1215" width="5.85546875" style="7" customWidth="1"/>
    <col min="1216" max="1216" width="36" style="7" customWidth="1"/>
    <col min="1217" max="1217" width="9.7109375" style="7" customWidth="1"/>
    <col min="1218" max="1218" width="11.85546875" style="7" customWidth="1"/>
    <col min="1219" max="1219" width="9" style="7" customWidth="1"/>
    <col min="1220" max="1220" width="9.7109375" style="7" customWidth="1"/>
    <col min="1221" max="1221" width="9.28515625" style="7" customWidth="1"/>
    <col min="1222" max="1222" width="8.7109375" style="7" customWidth="1"/>
    <col min="1223" max="1223" width="6.85546875" style="7" customWidth="1"/>
    <col min="1224" max="1468" width="9.140625" style="7" customWidth="1"/>
    <col min="1469" max="1469" width="3.7109375" style="7"/>
    <col min="1470" max="1470" width="4.5703125" style="7" customWidth="1"/>
    <col min="1471" max="1471" width="5.85546875" style="7" customWidth="1"/>
    <col min="1472" max="1472" width="36" style="7" customWidth="1"/>
    <col min="1473" max="1473" width="9.7109375" style="7" customWidth="1"/>
    <col min="1474" max="1474" width="11.85546875" style="7" customWidth="1"/>
    <col min="1475" max="1475" width="9" style="7" customWidth="1"/>
    <col min="1476" max="1476" width="9.7109375" style="7" customWidth="1"/>
    <col min="1477" max="1477" width="9.28515625" style="7" customWidth="1"/>
    <col min="1478" max="1478" width="8.7109375" style="7" customWidth="1"/>
    <col min="1479" max="1479" width="6.85546875" style="7" customWidth="1"/>
    <col min="1480" max="1724" width="9.140625" style="7" customWidth="1"/>
    <col min="1725" max="1725" width="3.7109375" style="7"/>
    <col min="1726" max="1726" width="4.5703125" style="7" customWidth="1"/>
    <col min="1727" max="1727" width="5.85546875" style="7" customWidth="1"/>
    <col min="1728" max="1728" width="36" style="7" customWidth="1"/>
    <col min="1729" max="1729" width="9.7109375" style="7" customWidth="1"/>
    <col min="1730" max="1730" width="11.85546875" style="7" customWidth="1"/>
    <col min="1731" max="1731" width="9" style="7" customWidth="1"/>
    <col min="1732" max="1732" width="9.7109375" style="7" customWidth="1"/>
    <col min="1733" max="1733" width="9.28515625" style="7" customWidth="1"/>
    <col min="1734" max="1734" width="8.7109375" style="7" customWidth="1"/>
    <col min="1735" max="1735" width="6.85546875" style="7" customWidth="1"/>
    <col min="1736" max="1980" width="9.140625" style="7" customWidth="1"/>
    <col min="1981" max="1981" width="3.7109375" style="7"/>
    <col min="1982" max="1982" width="4.5703125" style="7" customWidth="1"/>
    <col min="1983" max="1983" width="5.85546875" style="7" customWidth="1"/>
    <col min="1984" max="1984" width="36" style="7" customWidth="1"/>
    <col min="1985" max="1985" width="9.7109375" style="7" customWidth="1"/>
    <col min="1986" max="1986" width="11.85546875" style="7" customWidth="1"/>
    <col min="1987" max="1987" width="9" style="7" customWidth="1"/>
    <col min="1988" max="1988" width="9.7109375" style="7" customWidth="1"/>
    <col min="1989" max="1989" width="9.28515625" style="7" customWidth="1"/>
    <col min="1990" max="1990" width="8.7109375" style="7" customWidth="1"/>
    <col min="1991" max="1991" width="6.85546875" style="7" customWidth="1"/>
    <col min="1992" max="2236" width="9.140625" style="7" customWidth="1"/>
    <col min="2237" max="2237" width="3.7109375" style="7"/>
    <col min="2238" max="2238" width="4.5703125" style="7" customWidth="1"/>
    <col min="2239" max="2239" width="5.85546875" style="7" customWidth="1"/>
    <col min="2240" max="2240" width="36" style="7" customWidth="1"/>
    <col min="2241" max="2241" width="9.7109375" style="7" customWidth="1"/>
    <col min="2242" max="2242" width="11.85546875" style="7" customWidth="1"/>
    <col min="2243" max="2243" width="9" style="7" customWidth="1"/>
    <col min="2244" max="2244" width="9.7109375" style="7" customWidth="1"/>
    <col min="2245" max="2245" width="9.28515625" style="7" customWidth="1"/>
    <col min="2246" max="2246" width="8.7109375" style="7" customWidth="1"/>
    <col min="2247" max="2247" width="6.85546875" style="7" customWidth="1"/>
    <col min="2248" max="2492" width="9.140625" style="7" customWidth="1"/>
    <col min="2493" max="2493" width="3.7109375" style="7"/>
    <col min="2494" max="2494" width="4.5703125" style="7" customWidth="1"/>
    <col min="2495" max="2495" width="5.85546875" style="7" customWidth="1"/>
    <col min="2496" max="2496" width="36" style="7" customWidth="1"/>
    <col min="2497" max="2497" width="9.7109375" style="7" customWidth="1"/>
    <col min="2498" max="2498" width="11.85546875" style="7" customWidth="1"/>
    <col min="2499" max="2499" width="9" style="7" customWidth="1"/>
    <col min="2500" max="2500" width="9.7109375" style="7" customWidth="1"/>
    <col min="2501" max="2501" width="9.28515625" style="7" customWidth="1"/>
    <col min="2502" max="2502" width="8.7109375" style="7" customWidth="1"/>
    <col min="2503" max="2503" width="6.85546875" style="7" customWidth="1"/>
    <col min="2504" max="2748" width="9.140625" style="7" customWidth="1"/>
    <col min="2749" max="2749" width="3.7109375" style="7"/>
    <col min="2750" max="2750" width="4.5703125" style="7" customWidth="1"/>
    <col min="2751" max="2751" width="5.85546875" style="7" customWidth="1"/>
    <col min="2752" max="2752" width="36" style="7" customWidth="1"/>
    <col min="2753" max="2753" width="9.7109375" style="7" customWidth="1"/>
    <col min="2754" max="2754" width="11.85546875" style="7" customWidth="1"/>
    <col min="2755" max="2755" width="9" style="7" customWidth="1"/>
    <col min="2756" max="2756" width="9.7109375" style="7" customWidth="1"/>
    <col min="2757" max="2757" width="9.28515625" style="7" customWidth="1"/>
    <col min="2758" max="2758" width="8.7109375" style="7" customWidth="1"/>
    <col min="2759" max="2759" width="6.85546875" style="7" customWidth="1"/>
    <col min="2760" max="3004" width="9.140625" style="7" customWidth="1"/>
    <col min="3005" max="3005" width="3.7109375" style="7"/>
    <col min="3006" max="3006" width="4.5703125" style="7" customWidth="1"/>
    <col min="3007" max="3007" width="5.85546875" style="7" customWidth="1"/>
    <col min="3008" max="3008" width="36" style="7" customWidth="1"/>
    <col min="3009" max="3009" width="9.7109375" style="7" customWidth="1"/>
    <col min="3010" max="3010" width="11.85546875" style="7" customWidth="1"/>
    <col min="3011" max="3011" width="9" style="7" customWidth="1"/>
    <col min="3012" max="3012" width="9.7109375" style="7" customWidth="1"/>
    <col min="3013" max="3013" width="9.28515625" style="7" customWidth="1"/>
    <col min="3014" max="3014" width="8.7109375" style="7" customWidth="1"/>
    <col min="3015" max="3015" width="6.85546875" style="7" customWidth="1"/>
    <col min="3016" max="3260" width="9.140625" style="7" customWidth="1"/>
    <col min="3261" max="3261" width="3.7109375" style="7"/>
    <col min="3262" max="3262" width="4.5703125" style="7" customWidth="1"/>
    <col min="3263" max="3263" width="5.85546875" style="7" customWidth="1"/>
    <col min="3264" max="3264" width="36" style="7" customWidth="1"/>
    <col min="3265" max="3265" width="9.7109375" style="7" customWidth="1"/>
    <col min="3266" max="3266" width="11.85546875" style="7" customWidth="1"/>
    <col min="3267" max="3267" width="9" style="7" customWidth="1"/>
    <col min="3268" max="3268" width="9.7109375" style="7" customWidth="1"/>
    <col min="3269" max="3269" width="9.28515625" style="7" customWidth="1"/>
    <col min="3270" max="3270" width="8.7109375" style="7" customWidth="1"/>
    <col min="3271" max="3271" width="6.85546875" style="7" customWidth="1"/>
    <col min="3272" max="3516" width="9.140625" style="7" customWidth="1"/>
    <col min="3517" max="3517" width="3.7109375" style="7"/>
    <col min="3518" max="3518" width="4.5703125" style="7" customWidth="1"/>
    <col min="3519" max="3519" width="5.85546875" style="7" customWidth="1"/>
    <col min="3520" max="3520" width="36" style="7" customWidth="1"/>
    <col min="3521" max="3521" width="9.7109375" style="7" customWidth="1"/>
    <col min="3522" max="3522" width="11.85546875" style="7" customWidth="1"/>
    <col min="3523" max="3523" width="9" style="7" customWidth="1"/>
    <col min="3524" max="3524" width="9.7109375" style="7" customWidth="1"/>
    <col min="3525" max="3525" width="9.28515625" style="7" customWidth="1"/>
    <col min="3526" max="3526" width="8.7109375" style="7" customWidth="1"/>
    <col min="3527" max="3527" width="6.85546875" style="7" customWidth="1"/>
    <col min="3528" max="3772" width="9.140625" style="7" customWidth="1"/>
    <col min="3773" max="3773" width="3.7109375" style="7"/>
    <col min="3774" max="3774" width="4.5703125" style="7" customWidth="1"/>
    <col min="3775" max="3775" width="5.85546875" style="7" customWidth="1"/>
    <col min="3776" max="3776" width="36" style="7" customWidth="1"/>
    <col min="3777" max="3777" width="9.7109375" style="7" customWidth="1"/>
    <col min="3778" max="3778" width="11.85546875" style="7" customWidth="1"/>
    <col min="3779" max="3779" width="9" style="7" customWidth="1"/>
    <col min="3780" max="3780" width="9.7109375" style="7" customWidth="1"/>
    <col min="3781" max="3781" width="9.28515625" style="7" customWidth="1"/>
    <col min="3782" max="3782" width="8.7109375" style="7" customWidth="1"/>
    <col min="3783" max="3783" width="6.85546875" style="7" customWidth="1"/>
    <col min="3784" max="4028" width="9.140625" style="7" customWidth="1"/>
    <col min="4029" max="4029" width="3.7109375" style="7"/>
    <col min="4030" max="4030" width="4.5703125" style="7" customWidth="1"/>
    <col min="4031" max="4031" width="5.85546875" style="7" customWidth="1"/>
    <col min="4032" max="4032" width="36" style="7" customWidth="1"/>
    <col min="4033" max="4033" width="9.7109375" style="7" customWidth="1"/>
    <col min="4034" max="4034" width="11.85546875" style="7" customWidth="1"/>
    <col min="4035" max="4035" width="9" style="7" customWidth="1"/>
    <col min="4036" max="4036" width="9.7109375" style="7" customWidth="1"/>
    <col min="4037" max="4037" width="9.28515625" style="7" customWidth="1"/>
    <col min="4038" max="4038" width="8.7109375" style="7" customWidth="1"/>
    <col min="4039" max="4039" width="6.85546875" style="7" customWidth="1"/>
    <col min="4040" max="4284" width="9.140625" style="7" customWidth="1"/>
    <col min="4285" max="4285" width="3.7109375" style="7"/>
    <col min="4286" max="4286" width="4.5703125" style="7" customWidth="1"/>
    <col min="4287" max="4287" width="5.85546875" style="7" customWidth="1"/>
    <col min="4288" max="4288" width="36" style="7" customWidth="1"/>
    <col min="4289" max="4289" width="9.7109375" style="7" customWidth="1"/>
    <col min="4290" max="4290" width="11.85546875" style="7" customWidth="1"/>
    <col min="4291" max="4291" width="9" style="7" customWidth="1"/>
    <col min="4292" max="4292" width="9.7109375" style="7" customWidth="1"/>
    <col min="4293" max="4293" width="9.28515625" style="7" customWidth="1"/>
    <col min="4294" max="4294" width="8.7109375" style="7" customWidth="1"/>
    <col min="4295" max="4295" width="6.85546875" style="7" customWidth="1"/>
    <col min="4296" max="4540" width="9.140625" style="7" customWidth="1"/>
    <col min="4541" max="4541" width="3.7109375" style="7"/>
    <col min="4542" max="4542" width="4.5703125" style="7" customWidth="1"/>
    <col min="4543" max="4543" width="5.85546875" style="7" customWidth="1"/>
    <col min="4544" max="4544" width="36" style="7" customWidth="1"/>
    <col min="4545" max="4545" width="9.7109375" style="7" customWidth="1"/>
    <col min="4546" max="4546" width="11.85546875" style="7" customWidth="1"/>
    <col min="4547" max="4547" width="9" style="7" customWidth="1"/>
    <col min="4548" max="4548" width="9.7109375" style="7" customWidth="1"/>
    <col min="4549" max="4549" width="9.28515625" style="7" customWidth="1"/>
    <col min="4550" max="4550" width="8.7109375" style="7" customWidth="1"/>
    <col min="4551" max="4551" width="6.85546875" style="7" customWidth="1"/>
    <col min="4552" max="4796" width="9.140625" style="7" customWidth="1"/>
    <col min="4797" max="4797" width="3.7109375" style="7"/>
    <col min="4798" max="4798" width="4.5703125" style="7" customWidth="1"/>
    <col min="4799" max="4799" width="5.85546875" style="7" customWidth="1"/>
    <col min="4800" max="4800" width="36" style="7" customWidth="1"/>
    <col min="4801" max="4801" width="9.7109375" style="7" customWidth="1"/>
    <col min="4802" max="4802" width="11.85546875" style="7" customWidth="1"/>
    <col min="4803" max="4803" width="9" style="7" customWidth="1"/>
    <col min="4804" max="4804" width="9.7109375" style="7" customWidth="1"/>
    <col min="4805" max="4805" width="9.28515625" style="7" customWidth="1"/>
    <col min="4806" max="4806" width="8.7109375" style="7" customWidth="1"/>
    <col min="4807" max="4807" width="6.85546875" style="7" customWidth="1"/>
    <col min="4808" max="5052" width="9.140625" style="7" customWidth="1"/>
    <col min="5053" max="5053" width="3.7109375" style="7"/>
    <col min="5054" max="5054" width="4.5703125" style="7" customWidth="1"/>
    <col min="5055" max="5055" width="5.85546875" style="7" customWidth="1"/>
    <col min="5056" max="5056" width="36" style="7" customWidth="1"/>
    <col min="5057" max="5057" width="9.7109375" style="7" customWidth="1"/>
    <col min="5058" max="5058" width="11.85546875" style="7" customWidth="1"/>
    <col min="5059" max="5059" width="9" style="7" customWidth="1"/>
    <col min="5060" max="5060" width="9.7109375" style="7" customWidth="1"/>
    <col min="5061" max="5061" width="9.28515625" style="7" customWidth="1"/>
    <col min="5062" max="5062" width="8.7109375" style="7" customWidth="1"/>
    <col min="5063" max="5063" width="6.85546875" style="7" customWidth="1"/>
    <col min="5064" max="5308" width="9.140625" style="7" customWidth="1"/>
    <col min="5309" max="5309" width="3.7109375" style="7"/>
    <col min="5310" max="5310" width="4.5703125" style="7" customWidth="1"/>
    <col min="5311" max="5311" width="5.85546875" style="7" customWidth="1"/>
    <col min="5312" max="5312" width="36" style="7" customWidth="1"/>
    <col min="5313" max="5313" width="9.7109375" style="7" customWidth="1"/>
    <col min="5314" max="5314" width="11.85546875" style="7" customWidth="1"/>
    <col min="5315" max="5315" width="9" style="7" customWidth="1"/>
    <col min="5316" max="5316" width="9.7109375" style="7" customWidth="1"/>
    <col min="5317" max="5317" width="9.28515625" style="7" customWidth="1"/>
    <col min="5318" max="5318" width="8.7109375" style="7" customWidth="1"/>
    <col min="5319" max="5319" width="6.85546875" style="7" customWidth="1"/>
    <col min="5320" max="5564" width="9.140625" style="7" customWidth="1"/>
    <col min="5565" max="5565" width="3.7109375" style="7"/>
    <col min="5566" max="5566" width="4.5703125" style="7" customWidth="1"/>
    <col min="5567" max="5567" width="5.85546875" style="7" customWidth="1"/>
    <col min="5568" max="5568" width="36" style="7" customWidth="1"/>
    <col min="5569" max="5569" width="9.7109375" style="7" customWidth="1"/>
    <col min="5570" max="5570" width="11.85546875" style="7" customWidth="1"/>
    <col min="5571" max="5571" width="9" style="7" customWidth="1"/>
    <col min="5572" max="5572" width="9.7109375" style="7" customWidth="1"/>
    <col min="5573" max="5573" width="9.28515625" style="7" customWidth="1"/>
    <col min="5574" max="5574" width="8.7109375" style="7" customWidth="1"/>
    <col min="5575" max="5575" width="6.85546875" style="7" customWidth="1"/>
    <col min="5576" max="5820" width="9.140625" style="7" customWidth="1"/>
    <col min="5821" max="5821" width="3.7109375" style="7"/>
    <col min="5822" max="5822" width="4.5703125" style="7" customWidth="1"/>
    <col min="5823" max="5823" width="5.85546875" style="7" customWidth="1"/>
    <col min="5824" max="5824" width="36" style="7" customWidth="1"/>
    <col min="5825" max="5825" width="9.7109375" style="7" customWidth="1"/>
    <col min="5826" max="5826" width="11.85546875" style="7" customWidth="1"/>
    <col min="5827" max="5827" width="9" style="7" customWidth="1"/>
    <col min="5828" max="5828" width="9.7109375" style="7" customWidth="1"/>
    <col min="5829" max="5829" width="9.28515625" style="7" customWidth="1"/>
    <col min="5830" max="5830" width="8.7109375" style="7" customWidth="1"/>
    <col min="5831" max="5831" width="6.85546875" style="7" customWidth="1"/>
    <col min="5832" max="6076" width="9.140625" style="7" customWidth="1"/>
    <col min="6077" max="6077" width="3.7109375" style="7"/>
    <col min="6078" max="6078" width="4.5703125" style="7" customWidth="1"/>
    <col min="6079" max="6079" width="5.85546875" style="7" customWidth="1"/>
    <col min="6080" max="6080" width="36" style="7" customWidth="1"/>
    <col min="6081" max="6081" width="9.7109375" style="7" customWidth="1"/>
    <col min="6082" max="6082" width="11.85546875" style="7" customWidth="1"/>
    <col min="6083" max="6083" width="9" style="7" customWidth="1"/>
    <col min="6084" max="6084" width="9.7109375" style="7" customWidth="1"/>
    <col min="6085" max="6085" width="9.28515625" style="7" customWidth="1"/>
    <col min="6086" max="6086" width="8.7109375" style="7" customWidth="1"/>
    <col min="6087" max="6087" width="6.85546875" style="7" customWidth="1"/>
    <col min="6088" max="6332" width="9.140625" style="7" customWidth="1"/>
    <col min="6333" max="6333" width="3.7109375" style="7"/>
    <col min="6334" max="6334" width="4.5703125" style="7" customWidth="1"/>
    <col min="6335" max="6335" width="5.85546875" style="7" customWidth="1"/>
    <col min="6336" max="6336" width="36" style="7" customWidth="1"/>
    <col min="6337" max="6337" width="9.7109375" style="7" customWidth="1"/>
    <col min="6338" max="6338" width="11.85546875" style="7" customWidth="1"/>
    <col min="6339" max="6339" width="9" style="7" customWidth="1"/>
    <col min="6340" max="6340" width="9.7109375" style="7" customWidth="1"/>
    <col min="6341" max="6341" width="9.28515625" style="7" customWidth="1"/>
    <col min="6342" max="6342" width="8.7109375" style="7" customWidth="1"/>
    <col min="6343" max="6343" width="6.85546875" style="7" customWidth="1"/>
    <col min="6344" max="6588" width="9.140625" style="7" customWidth="1"/>
    <col min="6589" max="6589" width="3.7109375" style="7"/>
    <col min="6590" max="6590" width="4.5703125" style="7" customWidth="1"/>
    <col min="6591" max="6591" width="5.85546875" style="7" customWidth="1"/>
    <col min="6592" max="6592" width="36" style="7" customWidth="1"/>
    <col min="6593" max="6593" width="9.7109375" style="7" customWidth="1"/>
    <col min="6594" max="6594" width="11.85546875" style="7" customWidth="1"/>
    <col min="6595" max="6595" width="9" style="7" customWidth="1"/>
    <col min="6596" max="6596" width="9.7109375" style="7" customWidth="1"/>
    <col min="6597" max="6597" width="9.28515625" style="7" customWidth="1"/>
    <col min="6598" max="6598" width="8.7109375" style="7" customWidth="1"/>
    <col min="6599" max="6599" width="6.85546875" style="7" customWidth="1"/>
    <col min="6600" max="6844" width="9.140625" style="7" customWidth="1"/>
    <col min="6845" max="6845" width="3.7109375" style="7"/>
    <col min="6846" max="6846" width="4.5703125" style="7" customWidth="1"/>
    <col min="6847" max="6847" width="5.85546875" style="7" customWidth="1"/>
    <col min="6848" max="6848" width="36" style="7" customWidth="1"/>
    <col min="6849" max="6849" width="9.7109375" style="7" customWidth="1"/>
    <col min="6850" max="6850" width="11.85546875" style="7" customWidth="1"/>
    <col min="6851" max="6851" width="9" style="7" customWidth="1"/>
    <col min="6852" max="6852" width="9.7109375" style="7" customWidth="1"/>
    <col min="6853" max="6853" width="9.28515625" style="7" customWidth="1"/>
    <col min="6854" max="6854" width="8.7109375" style="7" customWidth="1"/>
    <col min="6855" max="6855" width="6.85546875" style="7" customWidth="1"/>
    <col min="6856" max="7100" width="9.140625" style="7" customWidth="1"/>
    <col min="7101" max="7101" width="3.7109375" style="7"/>
    <col min="7102" max="7102" width="4.5703125" style="7" customWidth="1"/>
    <col min="7103" max="7103" width="5.85546875" style="7" customWidth="1"/>
    <col min="7104" max="7104" width="36" style="7" customWidth="1"/>
    <col min="7105" max="7105" width="9.7109375" style="7" customWidth="1"/>
    <col min="7106" max="7106" width="11.85546875" style="7" customWidth="1"/>
    <col min="7107" max="7107" width="9" style="7" customWidth="1"/>
    <col min="7108" max="7108" width="9.7109375" style="7" customWidth="1"/>
    <col min="7109" max="7109" width="9.28515625" style="7" customWidth="1"/>
    <col min="7110" max="7110" width="8.7109375" style="7" customWidth="1"/>
    <col min="7111" max="7111" width="6.85546875" style="7" customWidth="1"/>
    <col min="7112" max="7356" width="9.140625" style="7" customWidth="1"/>
    <col min="7357" max="7357" width="3.7109375" style="7"/>
    <col min="7358" max="7358" width="4.5703125" style="7" customWidth="1"/>
    <col min="7359" max="7359" width="5.85546875" style="7" customWidth="1"/>
    <col min="7360" max="7360" width="36" style="7" customWidth="1"/>
    <col min="7361" max="7361" width="9.7109375" style="7" customWidth="1"/>
    <col min="7362" max="7362" width="11.85546875" style="7" customWidth="1"/>
    <col min="7363" max="7363" width="9" style="7" customWidth="1"/>
    <col min="7364" max="7364" width="9.7109375" style="7" customWidth="1"/>
    <col min="7365" max="7365" width="9.28515625" style="7" customWidth="1"/>
    <col min="7366" max="7366" width="8.7109375" style="7" customWidth="1"/>
    <col min="7367" max="7367" width="6.85546875" style="7" customWidth="1"/>
    <col min="7368" max="7612" width="9.140625" style="7" customWidth="1"/>
    <col min="7613" max="7613" width="3.7109375" style="7"/>
    <col min="7614" max="7614" width="4.5703125" style="7" customWidth="1"/>
    <col min="7615" max="7615" width="5.85546875" style="7" customWidth="1"/>
    <col min="7616" max="7616" width="36" style="7" customWidth="1"/>
    <col min="7617" max="7617" width="9.7109375" style="7" customWidth="1"/>
    <col min="7618" max="7618" width="11.85546875" style="7" customWidth="1"/>
    <col min="7619" max="7619" width="9" style="7" customWidth="1"/>
    <col min="7620" max="7620" width="9.7109375" style="7" customWidth="1"/>
    <col min="7621" max="7621" width="9.28515625" style="7" customWidth="1"/>
    <col min="7622" max="7622" width="8.7109375" style="7" customWidth="1"/>
    <col min="7623" max="7623" width="6.85546875" style="7" customWidth="1"/>
    <col min="7624" max="7868" width="9.140625" style="7" customWidth="1"/>
    <col min="7869" max="7869" width="3.7109375" style="7"/>
    <col min="7870" max="7870" width="4.5703125" style="7" customWidth="1"/>
    <col min="7871" max="7871" width="5.85546875" style="7" customWidth="1"/>
    <col min="7872" max="7872" width="36" style="7" customWidth="1"/>
    <col min="7873" max="7873" width="9.7109375" style="7" customWidth="1"/>
    <col min="7874" max="7874" width="11.85546875" style="7" customWidth="1"/>
    <col min="7875" max="7875" width="9" style="7" customWidth="1"/>
    <col min="7876" max="7876" width="9.7109375" style="7" customWidth="1"/>
    <col min="7877" max="7877" width="9.28515625" style="7" customWidth="1"/>
    <col min="7878" max="7878" width="8.7109375" style="7" customWidth="1"/>
    <col min="7879" max="7879" width="6.85546875" style="7" customWidth="1"/>
    <col min="7880" max="8124" width="9.140625" style="7" customWidth="1"/>
    <col min="8125" max="8125" width="3.7109375" style="7"/>
    <col min="8126" max="8126" width="4.5703125" style="7" customWidth="1"/>
    <col min="8127" max="8127" width="5.85546875" style="7" customWidth="1"/>
    <col min="8128" max="8128" width="36" style="7" customWidth="1"/>
    <col min="8129" max="8129" width="9.7109375" style="7" customWidth="1"/>
    <col min="8130" max="8130" width="11.85546875" style="7" customWidth="1"/>
    <col min="8131" max="8131" width="9" style="7" customWidth="1"/>
    <col min="8132" max="8132" width="9.7109375" style="7" customWidth="1"/>
    <col min="8133" max="8133" width="9.28515625" style="7" customWidth="1"/>
    <col min="8134" max="8134" width="8.7109375" style="7" customWidth="1"/>
    <col min="8135" max="8135" width="6.85546875" style="7" customWidth="1"/>
    <col min="8136" max="8380" width="9.140625" style="7" customWidth="1"/>
    <col min="8381" max="8381" width="3.7109375" style="7"/>
    <col min="8382" max="8382" width="4.5703125" style="7" customWidth="1"/>
    <col min="8383" max="8383" width="5.85546875" style="7" customWidth="1"/>
    <col min="8384" max="8384" width="36" style="7" customWidth="1"/>
    <col min="8385" max="8385" width="9.7109375" style="7" customWidth="1"/>
    <col min="8386" max="8386" width="11.85546875" style="7" customWidth="1"/>
    <col min="8387" max="8387" width="9" style="7" customWidth="1"/>
    <col min="8388" max="8388" width="9.7109375" style="7" customWidth="1"/>
    <col min="8389" max="8389" width="9.28515625" style="7" customWidth="1"/>
    <col min="8390" max="8390" width="8.7109375" style="7" customWidth="1"/>
    <col min="8391" max="8391" width="6.85546875" style="7" customWidth="1"/>
    <col min="8392" max="8636" width="9.140625" style="7" customWidth="1"/>
    <col min="8637" max="8637" width="3.7109375" style="7"/>
    <col min="8638" max="8638" width="4.5703125" style="7" customWidth="1"/>
    <col min="8639" max="8639" width="5.85546875" style="7" customWidth="1"/>
    <col min="8640" max="8640" width="36" style="7" customWidth="1"/>
    <col min="8641" max="8641" width="9.7109375" style="7" customWidth="1"/>
    <col min="8642" max="8642" width="11.85546875" style="7" customWidth="1"/>
    <col min="8643" max="8643" width="9" style="7" customWidth="1"/>
    <col min="8644" max="8644" width="9.7109375" style="7" customWidth="1"/>
    <col min="8645" max="8645" width="9.28515625" style="7" customWidth="1"/>
    <col min="8646" max="8646" width="8.7109375" style="7" customWidth="1"/>
    <col min="8647" max="8647" width="6.85546875" style="7" customWidth="1"/>
    <col min="8648" max="8892" width="9.140625" style="7" customWidth="1"/>
    <col min="8893" max="8893" width="3.7109375" style="7"/>
    <col min="8894" max="8894" width="4.5703125" style="7" customWidth="1"/>
    <col min="8895" max="8895" width="5.85546875" style="7" customWidth="1"/>
    <col min="8896" max="8896" width="36" style="7" customWidth="1"/>
    <col min="8897" max="8897" width="9.7109375" style="7" customWidth="1"/>
    <col min="8898" max="8898" width="11.85546875" style="7" customWidth="1"/>
    <col min="8899" max="8899" width="9" style="7" customWidth="1"/>
    <col min="8900" max="8900" width="9.7109375" style="7" customWidth="1"/>
    <col min="8901" max="8901" width="9.28515625" style="7" customWidth="1"/>
    <col min="8902" max="8902" width="8.7109375" style="7" customWidth="1"/>
    <col min="8903" max="8903" width="6.85546875" style="7" customWidth="1"/>
    <col min="8904" max="9148" width="9.140625" style="7" customWidth="1"/>
    <col min="9149" max="9149" width="3.7109375" style="7"/>
    <col min="9150" max="9150" width="4.5703125" style="7" customWidth="1"/>
    <col min="9151" max="9151" width="5.85546875" style="7" customWidth="1"/>
    <col min="9152" max="9152" width="36" style="7" customWidth="1"/>
    <col min="9153" max="9153" width="9.7109375" style="7" customWidth="1"/>
    <col min="9154" max="9154" width="11.85546875" style="7" customWidth="1"/>
    <col min="9155" max="9155" width="9" style="7" customWidth="1"/>
    <col min="9156" max="9156" width="9.7109375" style="7" customWidth="1"/>
    <col min="9157" max="9157" width="9.28515625" style="7" customWidth="1"/>
    <col min="9158" max="9158" width="8.7109375" style="7" customWidth="1"/>
    <col min="9159" max="9159" width="6.85546875" style="7" customWidth="1"/>
    <col min="9160" max="9404" width="9.140625" style="7" customWidth="1"/>
    <col min="9405" max="9405" width="3.7109375" style="7"/>
    <col min="9406" max="9406" width="4.5703125" style="7" customWidth="1"/>
    <col min="9407" max="9407" width="5.85546875" style="7" customWidth="1"/>
    <col min="9408" max="9408" width="36" style="7" customWidth="1"/>
    <col min="9409" max="9409" width="9.7109375" style="7" customWidth="1"/>
    <col min="9410" max="9410" width="11.85546875" style="7" customWidth="1"/>
    <col min="9411" max="9411" width="9" style="7" customWidth="1"/>
    <col min="9412" max="9412" width="9.7109375" style="7" customWidth="1"/>
    <col min="9413" max="9413" width="9.28515625" style="7" customWidth="1"/>
    <col min="9414" max="9414" width="8.7109375" style="7" customWidth="1"/>
    <col min="9415" max="9415" width="6.85546875" style="7" customWidth="1"/>
    <col min="9416" max="9660" width="9.140625" style="7" customWidth="1"/>
    <col min="9661" max="9661" width="3.7109375" style="7"/>
    <col min="9662" max="9662" width="4.5703125" style="7" customWidth="1"/>
    <col min="9663" max="9663" width="5.85546875" style="7" customWidth="1"/>
    <col min="9664" max="9664" width="36" style="7" customWidth="1"/>
    <col min="9665" max="9665" width="9.7109375" style="7" customWidth="1"/>
    <col min="9666" max="9666" width="11.85546875" style="7" customWidth="1"/>
    <col min="9667" max="9667" width="9" style="7" customWidth="1"/>
    <col min="9668" max="9668" width="9.7109375" style="7" customWidth="1"/>
    <col min="9669" max="9669" width="9.28515625" style="7" customWidth="1"/>
    <col min="9670" max="9670" width="8.7109375" style="7" customWidth="1"/>
    <col min="9671" max="9671" width="6.85546875" style="7" customWidth="1"/>
    <col min="9672" max="9916" width="9.140625" style="7" customWidth="1"/>
    <col min="9917" max="9917" width="3.7109375" style="7"/>
    <col min="9918" max="9918" width="4.5703125" style="7" customWidth="1"/>
    <col min="9919" max="9919" width="5.85546875" style="7" customWidth="1"/>
    <col min="9920" max="9920" width="36" style="7" customWidth="1"/>
    <col min="9921" max="9921" width="9.7109375" style="7" customWidth="1"/>
    <col min="9922" max="9922" width="11.85546875" style="7" customWidth="1"/>
    <col min="9923" max="9923" width="9" style="7" customWidth="1"/>
    <col min="9924" max="9924" width="9.7109375" style="7" customWidth="1"/>
    <col min="9925" max="9925" width="9.28515625" style="7" customWidth="1"/>
    <col min="9926" max="9926" width="8.7109375" style="7" customWidth="1"/>
    <col min="9927" max="9927" width="6.85546875" style="7" customWidth="1"/>
    <col min="9928" max="10172" width="9.140625" style="7" customWidth="1"/>
    <col min="10173" max="10173" width="3.7109375" style="7"/>
    <col min="10174" max="10174" width="4.5703125" style="7" customWidth="1"/>
    <col min="10175" max="10175" width="5.85546875" style="7" customWidth="1"/>
    <col min="10176" max="10176" width="36" style="7" customWidth="1"/>
    <col min="10177" max="10177" width="9.7109375" style="7" customWidth="1"/>
    <col min="10178" max="10178" width="11.85546875" style="7" customWidth="1"/>
    <col min="10179" max="10179" width="9" style="7" customWidth="1"/>
    <col min="10180" max="10180" width="9.7109375" style="7" customWidth="1"/>
    <col min="10181" max="10181" width="9.28515625" style="7" customWidth="1"/>
    <col min="10182" max="10182" width="8.7109375" style="7" customWidth="1"/>
    <col min="10183" max="10183" width="6.85546875" style="7" customWidth="1"/>
    <col min="10184" max="10428" width="9.140625" style="7" customWidth="1"/>
    <col min="10429" max="10429" width="3.7109375" style="7"/>
    <col min="10430" max="10430" width="4.5703125" style="7" customWidth="1"/>
    <col min="10431" max="10431" width="5.85546875" style="7" customWidth="1"/>
    <col min="10432" max="10432" width="36" style="7" customWidth="1"/>
    <col min="10433" max="10433" width="9.7109375" style="7" customWidth="1"/>
    <col min="10434" max="10434" width="11.85546875" style="7" customWidth="1"/>
    <col min="10435" max="10435" width="9" style="7" customWidth="1"/>
    <col min="10436" max="10436" width="9.7109375" style="7" customWidth="1"/>
    <col min="10437" max="10437" width="9.28515625" style="7" customWidth="1"/>
    <col min="10438" max="10438" width="8.7109375" style="7" customWidth="1"/>
    <col min="10439" max="10439" width="6.85546875" style="7" customWidth="1"/>
    <col min="10440" max="10684" width="9.140625" style="7" customWidth="1"/>
    <col min="10685" max="10685" width="3.7109375" style="7"/>
    <col min="10686" max="10686" width="4.5703125" style="7" customWidth="1"/>
    <col min="10687" max="10687" width="5.85546875" style="7" customWidth="1"/>
    <col min="10688" max="10688" width="36" style="7" customWidth="1"/>
    <col min="10689" max="10689" width="9.7109375" style="7" customWidth="1"/>
    <col min="10690" max="10690" width="11.85546875" style="7" customWidth="1"/>
    <col min="10691" max="10691" width="9" style="7" customWidth="1"/>
    <col min="10692" max="10692" width="9.7109375" style="7" customWidth="1"/>
    <col min="10693" max="10693" width="9.28515625" style="7" customWidth="1"/>
    <col min="10694" max="10694" width="8.7109375" style="7" customWidth="1"/>
    <col min="10695" max="10695" width="6.85546875" style="7" customWidth="1"/>
    <col min="10696" max="10940" width="9.140625" style="7" customWidth="1"/>
    <col min="10941" max="10941" width="3.7109375" style="7"/>
    <col min="10942" max="10942" width="4.5703125" style="7" customWidth="1"/>
    <col min="10943" max="10943" width="5.85546875" style="7" customWidth="1"/>
    <col min="10944" max="10944" width="36" style="7" customWidth="1"/>
    <col min="10945" max="10945" width="9.7109375" style="7" customWidth="1"/>
    <col min="10946" max="10946" width="11.85546875" style="7" customWidth="1"/>
    <col min="10947" max="10947" width="9" style="7" customWidth="1"/>
    <col min="10948" max="10948" width="9.7109375" style="7" customWidth="1"/>
    <col min="10949" max="10949" width="9.28515625" style="7" customWidth="1"/>
    <col min="10950" max="10950" width="8.7109375" style="7" customWidth="1"/>
    <col min="10951" max="10951" width="6.85546875" style="7" customWidth="1"/>
    <col min="10952" max="11196" width="9.140625" style="7" customWidth="1"/>
    <col min="11197" max="11197" width="3.7109375" style="7"/>
    <col min="11198" max="11198" width="4.5703125" style="7" customWidth="1"/>
    <col min="11199" max="11199" width="5.85546875" style="7" customWidth="1"/>
    <col min="11200" max="11200" width="36" style="7" customWidth="1"/>
    <col min="11201" max="11201" width="9.7109375" style="7" customWidth="1"/>
    <col min="11202" max="11202" width="11.85546875" style="7" customWidth="1"/>
    <col min="11203" max="11203" width="9" style="7" customWidth="1"/>
    <col min="11204" max="11204" width="9.7109375" style="7" customWidth="1"/>
    <col min="11205" max="11205" width="9.28515625" style="7" customWidth="1"/>
    <col min="11206" max="11206" width="8.7109375" style="7" customWidth="1"/>
    <col min="11207" max="11207" width="6.85546875" style="7" customWidth="1"/>
    <col min="11208" max="11452" width="9.140625" style="7" customWidth="1"/>
    <col min="11453" max="11453" width="3.7109375" style="7"/>
    <col min="11454" max="11454" width="4.5703125" style="7" customWidth="1"/>
    <col min="11455" max="11455" width="5.85546875" style="7" customWidth="1"/>
    <col min="11456" max="11456" width="36" style="7" customWidth="1"/>
    <col min="11457" max="11457" width="9.7109375" style="7" customWidth="1"/>
    <col min="11458" max="11458" width="11.85546875" style="7" customWidth="1"/>
    <col min="11459" max="11459" width="9" style="7" customWidth="1"/>
    <col min="11460" max="11460" width="9.7109375" style="7" customWidth="1"/>
    <col min="11461" max="11461" width="9.28515625" style="7" customWidth="1"/>
    <col min="11462" max="11462" width="8.7109375" style="7" customWidth="1"/>
    <col min="11463" max="11463" width="6.85546875" style="7" customWidth="1"/>
    <col min="11464" max="11708" width="9.140625" style="7" customWidth="1"/>
    <col min="11709" max="11709" width="3.7109375" style="7"/>
    <col min="11710" max="11710" width="4.5703125" style="7" customWidth="1"/>
    <col min="11711" max="11711" width="5.85546875" style="7" customWidth="1"/>
    <col min="11712" max="11712" width="36" style="7" customWidth="1"/>
    <col min="11713" max="11713" width="9.7109375" style="7" customWidth="1"/>
    <col min="11714" max="11714" width="11.85546875" style="7" customWidth="1"/>
    <col min="11715" max="11715" width="9" style="7" customWidth="1"/>
    <col min="11716" max="11716" width="9.7109375" style="7" customWidth="1"/>
    <col min="11717" max="11717" width="9.28515625" style="7" customWidth="1"/>
    <col min="11718" max="11718" width="8.7109375" style="7" customWidth="1"/>
    <col min="11719" max="11719" width="6.85546875" style="7" customWidth="1"/>
    <col min="11720" max="11964" width="9.140625" style="7" customWidth="1"/>
    <col min="11965" max="11965" width="3.7109375" style="7"/>
    <col min="11966" max="11966" width="4.5703125" style="7" customWidth="1"/>
    <col min="11967" max="11967" width="5.85546875" style="7" customWidth="1"/>
    <col min="11968" max="11968" width="36" style="7" customWidth="1"/>
    <col min="11969" max="11969" width="9.7109375" style="7" customWidth="1"/>
    <col min="11970" max="11970" width="11.85546875" style="7" customWidth="1"/>
    <col min="11971" max="11971" width="9" style="7" customWidth="1"/>
    <col min="11972" max="11972" width="9.7109375" style="7" customWidth="1"/>
    <col min="11973" max="11973" width="9.28515625" style="7" customWidth="1"/>
    <col min="11974" max="11974" width="8.7109375" style="7" customWidth="1"/>
    <col min="11975" max="11975" width="6.85546875" style="7" customWidth="1"/>
    <col min="11976" max="12220" width="9.140625" style="7" customWidth="1"/>
    <col min="12221" max="12221" width="3.7109375" style="7"/>
    <col min="12222" max="12222" width="4.5703125" style="7" customWidth="1"/>
    <col min="12223" max="12223" width="5.85546875" style="7" customWidth="1"/>
    <col min="12224" max="12224" width="36" style="7" customWidth="1"/>
    <col min="12225" max="12225" width="9.7109375" style="7" customWidth="1"/>
    <col min="12226" max="12226" width="11.85546875" style="7" customWidth="1"/>
    <col min="12227" max="12227" width="9" style="7" customWidth="1"/>
    <col min="12228" max="12228" width="9.7109375" style="7" customWidth="1"/>
    <col min="12229" max="12229" width="9.28515625" style="7" customWidth="1"/>
    <col min="12230" max="12230" width="8.7109375" style="7" customWidth="1"/>
    <col min="12231" max="12231" width="6.85546875" style="7" customWidth="1"/>
    <col min="12232" max="12476" width="9.140625" style="7" customWidth="1"/>
    <col min="12477" max="12477" width="3.7109375" style="7"/>
    <col min="12478" max="12478" width="4.5703125" style="7" customWidth="1"/>
    <col min="12479" max="12479" width="5.85546875" style="7" customWidth="1"/>
    <col min="12480" max="12480" width="36" style="7" customWidth="1"/>
    <col min="12481" max="12481" width="9.7109375" style="7" customWidth="1"/>
    <col min="12482" max="12482" width="11.85546875" style="7" customWidth="1"/>
    <col min="12483" max="12483" width="9" style="7" customWidth="1"/>
    <col min="12484" max="12484" width="9.7109375" style="7" customWidth="1"/>
    <col min="12485" max="12485" width="9.28515625" style="7" customWidth="1"/>
    <col min="12486" max="12486" width="8.7109375" style="7" customWidth="1"/>
    <col min="12487" max="12487" width="6.85546875" style="7" customWidth="1"/>
    <col min="12488" max="12732" width="9.140625" style="7" customWidth="1"/>
    <col min="12733" max="12733" width="3.7109375" style="7"/>
    <col min="12734" max="12734" width="4.5703125" style="7" customWidth="1"/>
    <col min="12735" max="12735" width="5.85546875" style="7" customWidth="1"/>
    <col min="12736" max="12736" width="36" style="7" customWidth="1"/>
    <col min="12737" max="12737" width="9.7109375" style="7" customWidth="1"/>
    <col min="12738" max="12738" width="11.85546875" style="7" customWidth="1"/>
    <col min="12739" max="12739" width="9" style="7" customWidth="1"/>
    <col min="12740" max="12740" width="9.7109375" style="7" customWidth="1"/>
    <col min="12741" max="12741" width="9.28515625" style="7" customWidth="1"/>
    <col min="12742" max="12742" width="8.7109375" style="7" customWidth="1"/>
    <col min="12743" max="12743" width="6.85546875" style="7" customWidth="1"/>
    <col min="12744" max="12988" width="9.140625" style="7" customWidth="1"/>
    <col min="12989" max="12989" width="3.7109375" style="7"/>
    <col min="12990" max="12990" width="4.5703125" style="7" customWidth="1"/>
    <col min="12991" max="12991" width="5.85546875" style="7" customWidth="1"/>
    <col min="12992" max="12992" width="36" style="7" customWidth="1"/>
    <col min="12993" max="12993" width="9.7109375" style="7" customWidth="1"/>
    <col min="12994" max="12994" width="11.85546875" style="7" customWidth="1"/>
    <col min="12995" max="12995" width="9" style="7" customWidth="1"/>
    <col min="12996" max="12996" width="9.7109375" style="7" customWidth="1"/>
    <col min="12997" max="12997" width="9.28515625" style="7" customWidth="1"/>
    <col min="12998" max="12998" width="8.7109375" style="7" customWidth="1"/>
    <col min="12999" max="12999" width="6.85546875" style="7" customWidth="1"/>
    <col min="13000" max="13244" width="9.140625" style="7" customWidth="1"/>
    <col min="13245" max="13245" width="3.7109375" style="7"/>
    <col min="13246" max="13246" width="4.5703125" style="7" customWidth="1"/>
    <col min="13247" max="13247" width="5.85546875" style="7" customWidth="1"/>
    <col min="13248" max="13248" width="36" style="7" customWidth="1"/>
    <col min="13249" max="13249" width="9.7109375" style="7" customWidth="1"/>
    <col min="13250" max="13250" width="11.85546875" style="7" customWidth="1"/>
    <col min="13251" max="13251" width="9" style="7" customWidth="1"/>
    <col min="13252" max="13252" width="9.7109375" style="7" customWidth="1"/>
    <col min="13253" max="13253" width="9.28515625" style="7" customWidth="1"/>
    <col min="13254" max="13254" width="8.7109375" style="7" customWidth="1"/>
    <col min="13255" max="13255" width="6.85546875" style="7" customWidth="1"/>
    <col min="13256" max="13500" width="9.140625" style="7" customWidth="1"/>
    <col min="13501" max="13501" width="3.7109375" style="7"/>
    <col min="13502" max="13502" width="4.5703125" style="7" customWidth="1"/>
    <col min="13503" max="13503" width="5.85546875" style="7" customWidth="1"/>
    <col min="13504" max="13504" width="36" style="7" customWidth="1"/>
    <col min="13505" max="13505" width="9.7109375" style="7" customWidth="1"/>
    <col min="13506" max="13506" width="11.85546875" style="7" customWidth="1"/>
    <col min="13507" max="13507" width="9" style="7" customWidth="1"/>
    <col min="13508" max="13508" width="9.7109375" style="7" customWidth="1"/>
    <col min="13509" max="13509" width="9.28515625" style="7" customWidth="1"/>
    <col min="13510" max="13510" width="8.7109375" style="7" customWidth="1"/>
    <col min="13511" max="13511" width="6.85546875" style="7" customWidth="1"/>
    <col min="13512" max="13756" width="9.140625" style="7" customWidth="1"/>
    <col min="13757" max="13757" width="3.7109375" style="7"/>
    <col min="13758" max="13758" width="4.5703125" style="7" customWidth="1"/>
    <col min="13759" max="13759" width="5.85546875" style="7" customWidth="1"/>
    <col min="13760" max="13760" width="36" style="7" customWidth="1"/>
    <col min="13761" max="13761" width="9.7109375" style="7" customWidth="1"/>
    <col min="13762" max="13762" width="11.85546875" style="7" customWidth="1"/>
    <col min="13763" max="13763" width="9" style="7" customWidth="1"/>
    <col min="13764" max="13764" width="9.7109375" style="7" customWidth="1"/>
    <col min="13765" max="13765" width="9.28515625" style="7" customWidth="1"/>
    <col min="13766" max="13766" width="8.7109375" style="7" customWidth="1"/>
    <col min="13767" max="13767" width="6.85546875" style="7" customWidth="1"/>
    <col min="13768" max="14012" width="9.140625" style="7" customWidth="1"/>
    <col min="14013" max="14013" width="3.7109375" style="7"/>
    <col min="14014" max="14014" width="4.5703125" style="7" customWidth="1"/>
    <col min="14015" max="14015" width="5.85546875" style="7" customWidth="1"/>
    <col min="14016" max="14016" width="36" style="7" customWidth="1"/>
    <col min="14017" max="14017" width="9.7109375" style="7" customWidth="1"/>
    <col min="14018" max="14018" width="11.85546875" style="7" customWidth="1"/>
    <col min="14019" max="14019" width="9" style="7" customWidth="1"/>
    <col min="14020" max="14020" width="9.7109375" style="7" customWidth="1"/>
    <col min="14021" max="14021" width="9.28515625" style="7" customWidth="1"/>
    <col min="14022" max="14022" width="8.7109375" style="7" customWidth="1"/>
    <col min="14023" max="14023" width="6.85546875" style="7" customWidth="1"/>
    <col min="14024" max="14268" width="9.140625" style="7" customWidth="1"/>
    <col min="14269" max="14269" width="3.7109375" style="7"/>
    <col min="14270" max="14270" width="4.5703125" style="7" customWidth="1"/>
    <col min="14271" max="14271" width="5.85546875" style="7" customWidth="1"/>
    <col min="14272" max="14272" width="36" style="7" customWidth="1"/>
    <col min="14273" max="14273" width="9.7109375" style="7" customWidth="1"/>
    <col min="14274" max="14274" width="11.85546875" style="7" customWidth="1"/>
    <col min="14275" max="14275" width="9" style="7" customWidth="1"/>
    <col min="14276" max="14276" width="9.7109375" style="7" customWidth="1"/>
    <col min="14277" max="14277" width="9.28515625" style="7" customWidth="1"/>
    <col min="14278" max="14278" width="8.7109375" style="7" customWidth="1"/>
    <col min="14279" max="14279" width="6.85546875" style="7" customWidth="1"/>
    <col min="14280" max="14524" width="9.140625" style="7" customWidth="1"/>
    <col min="14525" max="14525" width="3.7109375" style="7"/>
    <col min="14526" max="14526" width="4.5703125" style="7" customWidth="1"/>
    <col min="14527" max="14527" width="5.85546875" style="7" customWidth="1"/>
    <col min="14528" max="14528" width="36" style="7" customWidth="1"/>
    <col min="14529" max="14529" width="9.7109375" style="7" customWidth="1"/>
    <col min="14530" max="14530" width="11.85546875" style="7" customWidth="1"/>
    <col min="14531" max="14531" width="9" style="7" customWidth="1"/>
    <col min="14532" max="14532" width="9.7109375" style="7" customWidth="1"/>
    <col min="14533" max="14533" width="9.28515625" style="7" customWidth="1"/>
    <col min="14534" max="14534" width="8.7109375" style="7" customWidth="1"/>
    <col min="14535" max="14535" width="6.85546875" style="7" customWidth="1"/>
    <col min="14536" max="14780" width="9.140625" style="7" customWidth="1"/>
    <col min="14781" max="14781" width="3.7109375" style="7"/>
    <col min="14782" max="14782" width="4.5703125" style="7" customWidth="1"/>
    <col min="14783" max="14783" width="5.85546875" style="7" customWidth="1"/>
    <col min="14784" max="14784" width="36" style="7" customWidth="1"/>
    <col min="14785" max="14785" width="9.7109375" style="7" customWidth="1"/>
    <col min="14786" max="14786" width="11.85546875" style="7" customWidth="1"/>
    <col min="14787" max="14787" width="9" style="7" customWidth="1"/>
    <col min="14788" max="14788" width="9.7109375" style="7" customWidth="1"/>
    <col min="14789" max="14789" width="9.28515625" style="7" customWidth="1"/>
    <col min="14790" max="14790" width="8.7109375" style="7" customWidth="1"/>
    <col min="14791" max="14791" width="6.85546875" style="7" customWidth="1"/>
    <col min="14792" max="15036" width="9.140625" style="7" customWidth="1"/>
    <col min="15037" max="15037" width="3.7109375" style="7"/>
    <col min="15038" max="15038" width="4.5703125" style="7" customWidth="1"/>
    <col min="15039" max="15039" width="5.85546875" style="7" customWidth="1"/>
    <col min="15040" max="15040" width="36" style="7" customWidth="1"/>
    <col min="15041" max="15041" width="9.7109375" style="7" customWidth="1"/>
    <col min="15042" max="15042" width="11.85546875" style="7" customWidth="1"/>
    <col min="15043" max="15043" width="9" style="7" customWidth="1"/>
    <col min="15044" max="15044" width="9.7109375" style="7" customWidth="1"/>
    <col min="15045" max="15045" width="9.28515625" style="7" customWidth="1"/>
    <col min="15046" max="15046" width="8.7109375" style="7" customWidth="1"/>
    <col min="15047" max="15047" width="6.85546875" style="7" customWidth="1"/>
    <col min="15048" max="15292" width="9.140625" style="7" customWidth="1"/>
    <col min="15293" max="15293" width="3.7109375" style="7"/>
    <col min="15294" max="15294" width="4.5703125" style="7" customWidth="1"/>
    <col min="15295" max="15295" width="5.85546875" style="7" customWidth="1"/>
    <col min="15296" max="15296" width="36" style="7" customWidth="1"/>
    <col min="15297" max="15297" width="9.7109375" style="7" customWidth="1"/>
    <col min="15298" max="15298" width="11.85546875" style="7" customWidth="1"/>
    <col min="15299" max="15299" width="9" style="7" customWidth="1"/>
    <col min="15300" max="15300" width="9.7109375" style="7" customWidth="1"/>
    <col min="15301" max="15301" width="9.28515625" style="7" customWidth="1"/>
    <col min="15302" max="15302" width="8.7109375" style="7" customWidth="1"/>
    <col min="15303" max="15303" width="6.85546875" style="7" customWidth="1"/>
    <col min="15304" max="15548" width="9.140625" style="7" customWidth="1"/>
    <col min="15549" max="15549" width="3.7109375" style="7"/>
    <col min="15550" max="15550" width="4.5703125" style="7" customWidth="1"/>
    <col min="15551" max="15551" width="5.85546875" style="7" customWidth="1"/>
    <col min="15552" max="15552" width="36" style="7" customWidth="1"/>
    <col min="15553" max="15553" width="9.7109375" style="7" customWidth="1"/>
    <col min="15554" max="15554" width="11.85546875" style="7" customWidth="1"/>
    <col min="15555" max="15555" width="9" style="7" customWidth="1"/>
    <col min="15556" max="15556" width="9.7109375" style="7" customWidth="1"/>
    <col min="15557" max="15557" width="9.28515625" style="7" customWidth="1"/>
    <col min="15558" max="15558" width="8.7109375" style="7" customWidth="1"/>
    <col min="15559" max="15559" width="6.85546875" style="7" customWidth="1"/>
    <col min="15560" max="15804" width="9.140625" style="7" customWidth="1"/>
    <col min="15805" max="15805" width="3.7109375" style="7"/>
    <col min="15806" max="15806" width="4.5703125" style="7" customWidth="1"/>
    <col min="15807" max="15807" width="5.85546875" style="7" customWidth="1"/>
    <col min="15808" max="15808" width="36" style="7" customWidth="1"/>
    <col min="15809" max="15809" width="9.7109375" style="7" customWidth="1"/>
    <col min="15810" max="15810" width="11.85546875" style="7" customWidth="1"/>
    <col min="15811" max="15811" width="9" style="7" customWidth="1"/>
    <col min="15812" max="15812" width="9.7109375" style="7" customWidth="1"/>
    <col min="15813" max="15813" width="9.28515625" style="7" customWidth="1"/>
    <col min="15814" max="15814" width="8.7109375" style="7" customWidth="1"/>
    <col min="15815" max="15815" width="6.85546875" style="7" customWidth="1"/>
    <col min="15816" max="16060" width="9.140625" style="7" customWidth="1"/>
    <col min="16061" max="16061" width="3.7109375" style="7"/>
    <col min="16062" max="16062" width="4.5703125" style="7" customWidth="1"/>
    <col min="16063" max="16063" width="5.85546875" style="7" customWidth="1"/>
    <col min="16064" max="16064" width="36" style="7" customWidth="1"/>
    <col min="16065" max="16065" width="9.7109375" style="7" customWidth="1"/>
    <col min="16066" max="16066" width="11.85546875" style="7" customWidth="1"/>
    <col min="16067" max="16067" width="9" style="7" customWidth="1"/>
    <col min="16068" max="16068" width="9.7109375" style="7" customWidth="1"/>
    <col min="16069" max="16069" width="9.28515625" style="7" customWidth="1"/>
    <col min="16070" max="16070" width="8.7109375" style="7" customWidth="1"/>
    <col min="16071" max="16071" width="6.85546875" style="7" customWidth="1"/>
    <col min="16072" max="16316" width="9.140625" style="7" customWidth="1"/>
    <col min="16317" max="16384" width="3.7109375" style="7"/>
  </cols>
  <sheetData>
    <row r="1" spans="1:9" x14ac:dyDescent="0.25">
      <c r="C1" s="144"/>
      <c r="E1" s="143"/>
      <c r="G1" s="206"/>
      <c r="H1" s="206"/>
      <c r="I1" s="206"/>
    </row>
    <row r="2" spans="1:9" x14ac:dyDescent="0.25">
      <c r="A2" s="250" t="s">
        <v>25</v>
      </c>
      <c r="B2" s="250"/>
      <c r="C2" s="250"/>
      <c r="D2" s="250"/>
      <c r="E2" s="250"/>
      <c r="F2" s="250"/>
      <c r="G2" s="250"/>
      <c r="H2" s="250"/>
      <c r="I2" s="250"/>
    </row>
    <row r="3" spans="1:9" x14ac:dyDescent="0.25">
      <c r="A3" s="147"/>
      <c r="B3" s="147"/>
      <c r="C3" s="147"/>
      <c r="D3" s="147"/>
      <c r="E3" s="147" t="s">
        <v>26</v>
      </c>
      <c r="F3" s="147"/>
      <c r="G3" s="147"/>
      <c r="H3" s="147"/>
      <c r="I3" s="147"/>
    </row>
    <row r="4" spans="1:9" x14ac:dyDescent="0.25">
      <c r="A4" s="147"/>
      <c r="B4" s="147"/>
      <c r="C4" s="251" t="s">
        <v>27</v>
      </c>
      <c r="D4" s="251"/>
      <c r="E4" s="251"/>
      <c r="F4" s="251"/>
      <c r="G4" s="251"/>
      <c r="H4" s="251"/>
      <c r="I4" s="251"/>
    </row>
    <row r="5" spans="1:9" ht="11.25" customHeight="1" x14ac:dyDescent="0.25">
      <c r="C5" s="205" t="s">
        <v>5</v>
      </c>
      <c r="D5" s="205"/>
      <c r="E5" s="205"/>
      <c r="F5" s="205"/>
      <c r="G5" s="205"/>
      <c r="H5" s="205"/>
      <c r="I5" s="205"/>
    </row>
    <row r="6" spans="1:9" x14ac:dyDescent="0.25">
      <c r="A6" s="247" t="s">
        <v>28</v>
      </c>
      <c r="B6" s="247"/>
      <c r="C6" s="247"/>
      <c r="D6" s="252" t="str">
        <f>'Kopt a'!B13</f>
        <v>Daudzdzīvokļu dzīvojamā ēka</v>
      </c>
      <c r="E6" s="252"/>
      <c r="F6" s="252"/>
      <c r="G6" s="252"/>
      <c r="H6" s="252"/>
      <c r="I6" s="252"/>
    </row>
    <row r="7" spans="1:9" x14ac:dyDescent="0.25">
      <c r="A7" s="247" t="s">
        <v>8</v>
      </c>
      <c r="B7" s="247"/>
      <c r="C7" s="247"/>
      <c r="D7" s="248" t="str">
        <f>'Kopt a'!B14</f>
        <v>Daudzdzīvokļu dzīvojamās ēkas energoefektivitātes paaugstināšanas pasākumi Dzintaru ielā 97/99, Liepājā</v>
      </c>
      <c r="E7" s="248"/>
      <c r="F7" s="248"/>
      <c r="G7" s="248"/>
      <c r="H7" s="248"/>
      <c r="I7" s="248"/>
    </row>
    <row r="8" spans="1:9" x14ac:dyDescent="0.25">
      <c r="A8" s="247" t="s">
        <v>29</v>
      </c>
      <c r="B8" s="247"/>
      <c r="C8" s="247"/>
      <c r="D8" s="248" t="str">
        <f>'Kopt a'!B15</f>
        <v>Dzintaru iela 97/99, Liepāja</v>
      </c>
      <c r="E8" s="248"/>
      <c r="F8" s="248"/>
      <c r="G8" s="248"/>
      <c r="H8" s="248"/>
      <c r="I8" s="248"/>
    </row>
    <row r="9" spans="1:9" x14ac:dyDescent="0.25">
      <c r="A9" s="247" t="s">
        <v>30</v>
      </c>
      <c r="B9" s="247"/>
      <c r="C9" s="247"/>
      <c r="D9" s="248" t="str">
        <f>'Kopt a'!B16</f>
        <v>WS-44-15</v>
      </c>
      <c r="E9" s="248"/>
      <c r="F9" s="248"/>
      <c r="G9" s="248"/>
      <c r="H9" s="248"/>
      <c r="I9" s="248"/>
    </row>
    <row r="10" spans="1:9" x14ac:dyDescent="0.25">
      <c r="C10" s="144" t="s">
        <v>31</v>
      </c>
      <c r="D10" s="249">
        <f>E36</f>
        <v>0</v>
      </c>
      <c r="E10" s="249"/>
      <c r="F10" s="152"/>
      <c r="G10" s="152"/>
      <c r="H10" s="152"/>
      <c r="I10" s="152"/>
    </row>
    <row r="11" spans="1:9" x14ac:dyDescent="0.25">
      <c r="C11" s="144" t="s">
        <v>32</v>
      </c>
      <c r="D11" s="249">
        <f>I32</f>
        <v>0</v>
      </c>
      <c r="E11" s="249"/>
      <c r="F11" s="152"/>
      <c r="G11" s="152"/>
      <c r="H11" s="152"/>
      <c r="I11" s="152"/>
    </row>
    <row r="12" spans="1:9" x14ac:dyDescent="0.25">
      <c r="E12" s="143"/>
      <c r="F12" s="143"/>
      <c r="G12" s="143"/>
      <c r="H12" s="143"/>
      <c r="I12" s="143"/>
    </row>
    <row r="13" spans="1:9" x14ac:dyDescent="0.25">
      <c r="A13" s="232" t="s">
        <v>33</v>
      </c>
      <c r="B13" s="234" t="s">
        <v>34</v>
      </c>
      <c r="C13" s="236" t="s">
        <v>35</v>
      </c>
      <c r="D13" s="237"/>
      <c r="E13" s="240" t="s">
        <v>36</v>
      </c>
      <c r="F13" s="243" t="s">
        <v>37</v>
      </c>
      <c r="G13" s="244"/>
      <c r="H13" s="244"/>
      <c r="I13" s="245" t="s">
        <v>38</v>
      </c>
    </row>
    <row r="14" spans="1:9" ht="19.5" customHeight="1" x14ac:dyDescent="0.25">
      <c r="A14" s="233"/>
      <c r="B14" s="235"/>
      <c r="C14" s="238"/>
      <c r="D14" s="239"/>
      <c r="E14" s="240"/>
      <c r="F14" s="5" t="s">
        <v>39</v>
      </c>
      <c r="G14" s="6" t="s">
        <v>40</v>
      </c>
      <c r="H14" s="6" t="s">
        <v>41</v>
      </c>
      <c r="I14" s="246"/>
    </row>
    <row r="15" spans="1:9" x14ac:dyDescent="0.25">
      <c r="A15" s="32">
        <v>1</v>
      </c>
      <c r="B15" s="8" t="str">
        <f>IF(A15=0,0,CONCATENATE("Lt-",A15))</f>
        <v>Lt-1</v>
      </c>
      <c r="C15" s="241" t="str">
        <f>'1a'!C2:I2</f>
        <v>Ārsienu siltināšanas darbi</v>
      </c>
      <c r="D15" s="242"/>
      <c r="E15" s="39">
        <f>'1a'!P67</f>
        <v>0</v>
      </c>
      <c r="F15" s="20">
        <f>'1a'!M67</f>
        <v>0</v>
      </c>
      <c r="G15" s="21">
        <f>'1a'!N67</f>
        <v>0</v>
      </c>
      <c r="H15" s="21">
        <f>'1a'!O67</f>
        <v>0</v>
      </c>
      <c r="I15" s="22">
        <f>'1a'!L67</f>
        <v>0</v>
      </c>
    </row>
    <row r="16" spans="1:9" x14ac:dyDescent="0.25">
      <c r="A16" s="32">
        <v>2</v>
      </c>
      <c r="B16" s="9" t="str">
        <f>IF(A16=0,0,CONCATENATE("Lt-",A16))</f>
        <v>Lt-2</v>
      </c>
      <c r="C16" s="226" t="str">
        <f>'2a'!C2:I2</f>
        <v>Logu nomaiņa</v>
      </c>
      <c r="D16" s="227"/>
      <c r="E16" s="85">
        <f>'2a'!P25</f>
        <v>0</v>
      </c>
      <c r="F16" s="15">
        <f>'2a'!M25</f>
        <v>0</v>
      </c>
      <c r="G16" s="23">
        <f>'2a'!N25</f>
        <v>0</v>
      </c>
      <c r="H16" s="23">
        <f>'2a'!O25</f>
        <v>0</v>
      </c>
      <c r="I16" s="24">
        <f>'2a'!L25</f>
        <v>0</v>
      </c>
    </row>
    <row r="17" spans="1:9" x14ac:dyDescent="0.25">
      <c r="A17" s="33">
        <v>3</v>
      </c>
      <c r="B17" s="9" t="str">
        <f t="shared" ref="B17:B31" si="0">IF(A17=0,0,CONCATENATE("Lt-",A17))</f>
        <v>Lt-3</v>
      </c>
      <c r="C17" s="226" t="str">
        <f>'3a'!C2</f>
        <v>Pagraba siltināšana</v>
      </c>
      <c r="D17" s="227"/>
      <c r="E17" s="86">
        <f>'3a'!P17</f>
        <v>0</v>
      </c>
      <c r="F17" s="15">
        <f>'3a'!M17</f>
        <v>0</v>
      </c>
      <c r="G17" s="15">
        <f>'3a'!N17</f>
        <v>0</v>
      </c>
      <c r="H17" s="15">
        <f>'3a'!O17</f>
        <v>0</v>
      </c>
      <c r="I17" s="24">
        <f>'3a'!L17</f>
        <v>0</v>
      </c>
    </row>
    <row r="18" spans="1:9" ht="11.25" customHeight="1" x14ac:dyDescent="0.25">
      <c r="A18" s="33">
        <v>4</v>
      </c>
      <c r="B18" s="9" t="str">
        <f t="shared" si="0"/>
        <v>Lt-4</v>
      </c>
      <c r="C18" s="210" t="str">
        <f>'4a'!C2</f>
        <v>Cokola siltināšanas darbi</v>
      </c>
      <c r="D18" s="211"/>
      <c r="E18" s="86">
        <f>'4a'!P52</f>
        <v>0</v>
      </c>
      <c r="F18" s="15">
        <f>'4a'!M52</f>
        <v>0</v>
      </c>
      <c r="G18" s="15">
        <f>'4a'!N52</f>
        <v>0</v>
      </c>
      <c r="H18" s="15">
        <f>'4a'!O52</f>
        <v>0</v>
      </c>
      <c r="I18" s="24">
        <f>'4a'!L52</f>
        <v>0</v>
      </c>
    </row>
    <row r="19" spans="1:9" ht="11.25" customHeight="1" x14ac:dyDescent="0.25">
      <c r="A19" s="33">
        <v>5</v>
      </c>
      <c r="B19" s="9" t="str">
        <f t="shared" si="0"/>
        <v>Lt-5</v>
      </c>
      <c r="C19" s="228" t="str">
        <f>'5a'!C2</f>
        <v>Impostu atjaunošana</v>
      </c>
      <c r="D19" s="229"/>
      <c r="E19" s="86">
        <f>'5a'!P15</f>
        <v>0</v>
      </c>
      <c r="F19" s="15">
        <f>'5a'!M15</f>
        <v>0</v>
      </c>
      <c r="G19" s="15">
        <f>'5a'!N15</f>
        <v>0</v>
      </c>
      <c r="H19" s="15">
        <f>'5a'!O15</f>
        <v>0</v>
      </c>
      <c r="I19" s="24">
        <f>'5a'!L15</f>
        <v>0</v>
      </c>
    </row>
    <row r="20" spans="1:9" ht="11.25" customHeight="1" x14ac:dyDescent="0.25">
      <c r="A20" s="33">
        <v>6</v>
      </c>
      <c r="B20" s="9" t="str">
        <f t="shared" si="0"/>
        <v>Lt-6</v>
      </c>
      <c r="C20" s="228" t="str">
        <f>'6a'!C2</f>
        <v>Pilastru atjaunošana</v>
      </c>
      <c r="D20" s="229"/>
      <c r="E20" s="86">
        <f>'6a'!P53</f>
        <v>0</v>
      </c>
      <c r="F20" s="15">
        <f>'6a'!M53</f>
        <v>0</v>
      </c>
      <c r="G20" s="15">
        <f>'6a'!N53</f>
        <v>0</v>
      </c>
      <c r="H20" s="15">
        <f>'6a'!O53</f>
        <v>0</v>
      </c>
      <c r="I20" s="24">
        <f>'6a'!L53</f>
        <v>0</v>
      </c>
    </row>
    <row r="21" spans="1:9" ht="11.25" customHeight="1" x14ac:dyDescent="0.25">
      <c r="A21" s="33">
        <v>7</v>
      </c>
      <c r="B21" s="9" t="str">
        <f t="shared" si="0"/>
        <v>Lt-7</v>
      </c>
      <c r="C21" s="228" t="str">
        <f>'7a'!C2</f>
        <v>Kāpņu telpas remontdarbi</v>
      </c>
      <c r="D21" s="229"/>
      <c r="E21" s="86">
        <f>'7a'!P88</f>
        <v>0</v>
      </c>
      <c r="F21" s="15">
        <f>'7a'!M88</f>
        <v>0</v>
      </c>
      <c r="G21" s="15">
        <f>'7a'!N88</f>
        <v>0</v>
      </c>
      <c r="H21" s="15">
        <f>'7a'!O88</f>
        <v>0</v>
      </c>
      <c r="I21" s="24">
        <f>'7a'!L88</f>
        <v>0</v>
      </c>
    </row>
    <row r="22" spans="1:9" ht="11.25" customHeight="1" x14ac:dyDescent="0.25">
      <c r="A22" s="33">
        <v>8</v>
      </c>
      <c r="B22" s="9" t="str">
        <f t="shared" si="0"/>
        <v>Lt-8</v>
      </c>
      <c r="C22" s="228" t="str">
        <f>'8a'!C2</f>
        <v>Ārējās kāpnes</v>
      </c>
      <c r="D22" s="229"/>
      <c r="E22" s="86">
        <f>'8a'!P52</f>
        <v>0</v>
      </c>
      <c r="F22" s="15">
        <f>'8a'!M52</f>
        <v>0</v>
      </c>
      <c r="G22" s="15">
        <f>'8a'!N52</f>
        <v>0</v>
      </c>
      <c r="H22" s="15">
        <f>'8a'!O52</f>
        <v>0</v>
      </c>
      <c r="I22" s="24">
        <f>'8a'!L52</f>
        <v>0</v>
      </c>
    </row>
    <row r="23" spans="1:9" ht="24.4" customHeight="1" x14ac:dyDescent="0.25">
      <c r="A23" s="33">
        <v>9</v>
      </c>
      <c r="B23" s="9" t="str">
        <f t="shared" si="0"/>
        <v>Lt-9</v>
      </c>
      <c r="C23" s="228" t="str">
        <f>'9a'!C2</f>
        <v>Jumta seguma atjaunošana 2 kārtās un jumta pieslēguma detaļu ierīkošana</v>
      </c>
      <c r="D23" s="229"/>
      <c r="E23" s="86">
        <f>'9a'!P97</f>
        <v>0</v>
      </c>
      <c r="F23" s="15">
        <f>'9a'!M97</f>
        <v>0</v>
      </c>
      <c r="G23" s="15">
        <f>'9a'!N97</f>
        <v>0</v>
      </c>
      <c r="H23" s="15">
        <f>'9a'!O97</f>
        <v>0</v>
      </c>
      <c r="I23" s="24">
        <f>'9a'!L97</f>
        <v>0</v>
      </c>
    </row>
    <row r="24" spans="1:9" ht="11.25" customHeight="1" x14ac:dyDescent="0.25">
      <c r="A24" s="33">
        <v>10</v>
      </c>
      <c r="B24" s="9" t="str">
        <f t="shared" si="0"/>
        <v>Lt-10</v>
      </c>
      <c r="C24" s="228" t="str">
        <f>'10a'!C2</f>
        <v>Bēniņu siltināšana</v>
      </c>
      <c r="D24" s="229"/>
      <c r="E24" s="86">
        <f>'10a'!P88</f>
        <v>0</v>
      </c>
      <c r="F24" s="15">
        <f>'10a'!M88</f>
        <v>0</v>
      </c>
      <c r="G24" s="15">
        <f>'10a'!N88</f>
        <v>0</v>
      </c>
      <c r="H24" s="15">
        <f>'10a'!O88</f>
        <v>0</v>
      </c>
      <c r="I24" s="24">
        <f>'10a'!L88</f>
        <v>0</v>
      </c>
    </row>
    <row r="25" spans="1:9" x14ac:dyDescent="0.25">
      <c r="A25" s="33">
        <v>11</v>
      </c>
      <c r="B25" s="9" t="str">
        <f t="shared" si="0"/>
        <v>Lt-11</v>
      </c>
      <c r="C25" s="210" t="str">
        <f>'11a'!C2</f>
        <v>Lodžijas remontdarbi</v>
      </c>
      <c r="D25" s="211"/>
      <c r="E25" s="86">
        <f>'11a'!P46</f>
        <v>0</v>
      </c>
      <c r="F25" s="15">
        <f>'11a'!M46</f>
        <v>0</v>
      </c>
      <c r="G25" s="15">
        <f>'11a'!N46</f>
        <v>0</v>
      </c>
      <c r="H25" s="15">
        <f>'11a'!O46</f>
        <v>0</v>
      </c>
      <c r="I25" s="24">
        <f>'11a'!L46</f>
        <v>0</v>
      </c>
    </row>
    <row r="26" spans="1:9" x14ac:dyDescent="0.25">
      <c r="A26" s="33">
        <v>12</v>
      </c>
      <c r="B26" s="9" t="str">
        <f t="shared" si="0"/>
        <v>Lt-12</v>
      </c>
      <c r="C26" s="210" t="str">
        <f>'12a'!C2</f>
        <v>Apkures sistēmas renovācija</v>
      </c>
      <c r="D26" s="211"/>
      <c r="E26" s="86">
        <f>'12a'!P27</f>
        <v>0</v>
      </c>
      <c r="F26" s="15">
        <f>'12a'!M27</f>
        <v>0</v>
      </c>
      <c r="G26" s="15">
        <f>'12a'!N27</f>
        <v>0</v>
      </c>
      <c r="H26" s="15">
        <f>'12a'!O27</f>
        <v>0</v>
      </c>
      <c r="I26" s="24">
        <f>'12a'!L27</f>
        <v>0</v>
      </c>
    </row>
    <row r="27" spans="1:9" x14ac:dyDescent="0.25">
      <c r="A27" s="33">
        <v>13</v>
      </c>
      <c r="B27" s="9" t="str">
        <f t="shared" si="0"/>
        <v>Lt-13</v>
      </c>
      <c r="C27" s="210" t="str">
        <f>'13a'!C2</f>
        <v>Zibens aizsardzības sistēma</v>
      </c>
      <c r="D27" s="211"/>
      <c r="E27" s="86">
        <f>'13a'!P36</f>
        <v>0</v>
      </c>
      <c r="F27" s="15">
        <f>'13a'!M36</f>
        <v>0</v>
      </c>
      <c r="G27" s="15">
        <f>'13a'!N36</f>
        <v>0</v>
      </c>
      <c r="H27" s="15">
        <f>'13a'!O36</f>
        <v>0</v>
      </c>
      <c r="I27" s="24">
        <f>'13a'!L36</f>
        <v>0</v>
      </c>
    </row>
    <row r="28" spans="1:9" x14ac:dyDescent="0.25">
      <c r="A28" s="33">
        <v>14</v>
      </c>
      <c r="B28" s="9" t="str">
        <f t="shared" si="0"/>
        <v>Lt-14</v>
      </c>
      <c r="C28" s="228" t="str">
        <f>'14a'!C2</f>
        <v>Karstā ūdens apgādes sistēmas atjaunošana</v>
      </c>
      <c r="D28" s="229"/>
      <c r="E28" s="86">
        <f>'14a'!P60</f>
        <v>0</v>
      </c>
      <c r="F28" s="15">
        <f>'14a'!M60</f>
        <v>0</v>
      </c>
      <c r="G28" s="15">
        <f>'14a'!N60</f>
        <v>0</v>
      </c>
      <c r="H28" s="15">
        <f>'14a'!O60</f>
        <v>0</v>
      </c>
      <c r="I28" s="24">
        <f>'14a'!L60</f>
        <v>0</v>
      </c>
    </row>
    <row r="29" spans="1:9" x14ac:dyDescent="0.25">
      <c r="A29" s="33">
        <v>15</v>
      </c>
      <c r="B29" s="9" t="str">
        <f t="shared" si="0"/>
        <v>Lt-15</v>
      </c>
      <c r="C29" s="228" t="str">
        <f>'15a'!C2</f>
        <v>Aukstā ūdens apgādes sistēmas atjaunošana</v>
      </c>
      <c r="D29" s="229"/>
      <c r="E29" s="86">
        <f>'15a'!P45</f>
        <v>0</v>
      </c>
      <c r="F29" s="15">
        <f>'15a'!M45</f>
        <v>0</v>
      </c>
      <c r="G29" s="15">
        <f>'15a'!N45</f>
        <v>0</v>
      </c>
      <c r="H29" s="15">
        <f>'15a'!O45</f>
        <v>0</v>
      </c>
      <c r="I29" s="24">
        <f>'15a'!L45</f>
        <v>0</v>
      </c>
    </row>
    <row r="30" spans="1:9" x14ac:dyDescent="0.25">
      <c r="A30" s="33">
        <v>16</v>
      </c>
      <c r="B30" s="9" t="str">
        <f t="shared" si="0"/>
        <v>Lt-16</v>
      </c>
      <c r="C30" s="226" t="str">
        <f>'16a'!C2</f>
        <v>Kanalizācijas sistēmas atjaunošana</v>
      </c>
      <c r="D30" s="227"/>
      <c r="E30" s="86">
        <f>'16a'!P25</f>
        <v>0</v>
      </c>
      <c r="F30" s="15">
        <f>'16a'!M25</f>
        <v>0</v>
      </c>
      <c r="G30" s="15">
        <f>'16a'!N25</f>
        <v>0</v>
      </c>
      <c r="H30" s="15">
        <f>'16a'!O25</f>
        <v>0</v>
      </c>
      <c r="I30" s="24">
        <f>'16a'!L25</f>
        <v>0</v>
      </c>
    </row>
    <row r="31" spans="1:9" x14ac:dyDescent="0.25">
      <c r="A31" s="183">
        <v>17</v>
      </c>
      <c r="B31" s="9" t="str">
        <f t="shared" si="0"/>
        <v>Lt-17</v>
      </c>
      <c r="C31" s="230" t="str">
        <f>'17a'!C2</f>
        <v>Papildus akts Nr.1</v>
      </c>
      <c r="D31" s="231"/>
      <c r="E31" s="184">
        <f>'17a'!P43</f>
        <v>0</v>
      </c>
      <c r="F31" s="185">
        <f>'17a'!M43</f>
        <v>0</v>
      </c>
      <c r="G31" s="185">
        <f>'17a'!N43</f>
        <v>0</v>
      </c>
      <c r="H31" s="185">
        <f>'17a'!O43</f>
        <v>0</v>
      </c>
      <c r="I31" s="186">
        <f>'17a'!L43</f>
        <v>0</v>
      </c>
    </row>
    <row r="32" spans="1:9" x14ac:dyDescent="0.25">
      <c r="A32" s="212" t="s">
        <v>42</v>
      </c>
      <c r="B32" s="213"/>
      <c r="C32" s="213"/>
      <c r="D32" s="213"/>
      <c r="E32" s="87">
        <f>SUM(E15:E31)</f>
        <v>0</v>
      </c>
      <c r="F32" s="87">
        <f t="shared" ref="F32:I32" si="1">SUM(F15:F30)</f>
        <v>0</v>
      </c>
      <c r="G32" s="87">
        <f t="shared" si="1"/>
        <v>0</v>
      </c>
      <c r="H32" s="87">
        <f t="shared" si="1"/>
        <v>0</v>
      </c>
      <c r="I32" s="87">
        <f t="shared" si="1"/>
        <v>0</v>
      </c>
    </row>
    <row r="33" spans="1:9" x14ac:dyDescent="0.25">
      <c r="A33" s="214" t="s">
        <v>43</v>
      </c>
      <c r="B33" s="215"/>
      <c r="C33" s="216"/>
      <c r="D33" s="88"/>
      <c r="E33" s="89">
        <f>ROUND(E32*$D33,2)</f>
        <v>0</v>
      </c>
      <c r="F33" s="90"/>
      <c r="G33" s="90"/>
      <c r="H33" s="90"/>
      <c r="I33" s="90"/>
    </row>
    <row r="34" spans="1:9" x14ac:dyDescent="0.25">
      <c r="A34" s="217" t="s">
        <v>44</v>
      </c>
      <c r="B34" s="218"/>
      <c r="C34" s="219"/>
      <c r="D34" s="91"/>
      <c r="E34" s="92">
        <f>ROUND(E33*$D34,2)</f>
        <v>0</v>
      </c>
      <c r="F34" s="90"/>
      <c r="G34" s="90"/>
      <c r="H34" s="90"/>
      <c r="I34" s="90"/>
    </row>
    <row r="35" spans="1:9" x14ac:dyDescent="0.25">
      <c r="A35" s="220" t="s">
        <v>45</v>
      </c>
      <c r="B35" s="221"/>
      <c r="C35" s="222"/>
      <c r="D35" s="93"/>
      <c r="E35" s="92">
        <f>ROUND(E32*$D35,2)</f>
        <v>0</v>
      </c>
      <c r="F35" s="90"/>
      <c r="G35" s="90"/>
      <c r="H35" s="90"/>
      <c r="I35" s="90"/>
    </row>
    <row r="36" spans="1:9" ht="12" thickBot="1" x14ac:dyDescent="0.3">
      <c r="A36" s="223" t="s">
        <v>46</v>
      </c>
      <c r="B36" s="224"/>
      <c r="C36" s="225"/>
      <c r="D36" s="94"/>
      <c r="E36" s="95">
        <f>SUM(E32:E35)-E34</f>
        <v>0</v>
      </c>
      <c r="F36" s="90"/>
      <c r="G36" s="90"/>
      <c r="H36" s="90"/>
      <c r="I36" s="90"/>
    </row>
    <row r="37" spans="1:9" ht="12" thickBot="1" x14ac:dyDescent="0.3">
      <c r="C37" s="145" t="s">
        <v>47</v>
      </c>
      <c r="D37" s="54">
        <v>0.02</v>
      </c>
      <c r="E37" s="143">
        <f>ROUND(E36*D37,2)</f>
        <v>0</v>
      </c>
      <c r="G37" s="14"/>
    </row>
    <row r="38" spans="1:9" ht="12" thickBot="1" x14ac:dyDescent="0.3">
      <c r="C38" s="145" t="s">
        <v>48</v>
      </c>
      <c r="D38" s="12"/>
      <c r="E38" s="140">
        <f>E37+E36</f>
        <v>0</v>
      </c>
    </row>
    <row r="41" spans="1:9" x14ac:dyDescent="0.25">
      <c r="A41" s="7" t="s">
        <v>19</v>
      </c>
      <c r="B41" s="12"/>
      <c r="C41" s="209"/>
      <c r="D41" s="209"/>
      <c r="E41" s="209"/>
      <c r="F41" s="209"/>
      <c r="G41" s="209"/>
      <c r="H41" s="209"/>
    </row>
    <row r="42" spans="1:9" x14ac:dyDescent="0.25">
      <c r="A42" s="12"/>
      <c r="B42" s="12"/>
      <c r="C42" s="204" t="s">
        <v>20</v>
      </c>
      <c r="D42" s="204"/>
      <c r="E42" s="204"/>
      <c r="F42" s="204"/>
      <c r="G42" s="204"/>
      <c r="H42" s="204"/>
    </row>
    <row r="43" spans="1:9" x14ac:dyDescent="0.25">
      <c r="A43" s="12"/>
      <c r="B43" s="12"/>
      <c r="C43" s="12"/>
      <c r="D43" s="12"/>
      <c r="E43" s="149"/>
      <c r="F43" s="12"/>
      <c r="G43" s="12"/>
      <c r="H43" s="12"/>
    </row>
    <row r="44" spans="1:9" x14ac:dyDescent="0.25">
      <c r="A44" s="53" t="str">
        <f>'Kopt a'!A30</f>
        <v>Tāme sastādīta 20__. gada __. _________</v>
      </c>
      <c r="B44" s="54"/>
      <c r="C44" s="54"/>
      <c r="D44" s="54"/>
      <c r="E44" s="143"/>
      <c r="F44" s="12"/>
      <c r="G44" s="12"/>
      <c r="H44" s="12"/>
    </row>
    <row r="45" spans="1:9" x14ac:dyDescent="0.25">
      <c r="A45" s="12"/>
      <c r="B45" s="12"/>
      <c r="C45" s="12"/>
      <c r="D45" s="12"/>
      <c r="E45" s="149"/>
      <c r="F45" s="12"/>
      <c r="G45" s="12"/>
      <c r="H45" s="12"/>
    </row>
    <row r="46" spans="1:9" x14ac:dyDescent="0.25">
      <c r="A46" s="7" t="s">
        <v>49</v>
      </c>
      <c r="B46" s="12"/>
      <c r="C46" s="209"/>
      <c r="D46" s="209"/>
      <c r="E46" s="209"/>
      <c r="F46" s="209"/>
      <c r="G46" s="209"/>
      <c r="H46" s="209"/>
    </row>
    <row r="47" spans="1:9" x14ac:dyDescent="0.25">
      <c r="A47" s="12"/>
      <c r="B47" s="12"/>
      <c r="C47" s="204" t="s">
        <v>20</v>
      </c>
      <c r="D47" s="204"/>
      <c r="E47" s="204"/>
      <c r="F47" s="204"/>
      <c r="G47" s="204"/>
      <c r="H47" s="204"/>
    </row>
    <row r="48" spans="1:9" x14ac:dyDescent="0.25">
      <c r="A48" s="12"/>
      <c r="B48" s="12"/>
      <c r="C48" s="12"/>
      <c r="D48" s="12"/>
      <c r="E48" s="149"/>
      <c r="F48" s="12"/>
      <c r="G48" s="12"/>
      <c r="H48" s="12"/>
    </row>
    <row r="49" spans="1:9" x14ac:dyDescent="0.25">
      <c r="A49" s="53" t="s">
        <v>21</v>
      </c>
      <c r="B49" s="54"/>
      <c r="C49" s="96"/>
      <c r="D49" s="54"/>
      <c r="E49" s="143"/>
      <c r="F49" s="12"/>
      <c r="G49" s="12"/>
      <c r="H49" s="12"/>
    </row>
    <row r="59" spans="1:9" x14ac:dyDescent="0.25">
      <c r="E59" s="13"/>
      <c r="F59" s="14"/>
      <c r="G59" s="14"/>
      <c r="H59" s="14"/>
      <c r="I59" s="14"/>
    </row>
  </sheetData>
  <mergeCells count="46">
    <mergeCell ref="A7:C7"/>
    <mergeCell ref="D7:I7"/>
    <mergeCell ref="G1:I1"/>
    <mergeCell ref="A2:I2"/>
    <mergeCell ref="C4:I4"/>
    <mergeCell ref="A6:C6"/>
    <mergeCell ref="D6:I6"/>
    <mergeCell ref="C5:I5"/>
    <mergeCell ref="F13:H13"/>
    <mergeCell ref="I13:I14"/>
    <mergeCell ref="A8:C8"/>
    <mergeCell ref="D8:I8"/>
    <mergeCell ref="A9:C9"/>
    <mergeCell ref="D9:I9"/>
    <mergeCell ref="D10:E10"/>
    <mergeCell ref="D11:E11"/>
    <mergeCell ref="C26:D26"/>
    <mergeCell ref="A13:A14"/>
    <mergeCell ref="B13:B14"/>
    <mergeCell ref="C13:D14"/>
    <mergeCell ref="E13:E14"/>
    <mergeCell ref="C15:D15"/>
    <mergeCell ref="C16:D16"/>
    <mergeCell ref="C17:D17"/>
    <mergeCell ref="C18:D18"/>
    <mergeCell ref="C25:D25"/>
    <mergeCell ref="C19:D19"/>
    <mergeCell ref="C20:D20"/>
    <mergeCell ref="C21:D21"/>
    <mergeCell ref="C22:D22"/>
    <mergeCell ref="C23:D23"/>
    <mergeCell ref="C24:D24"/>
    <mergeCell ref="C27:D27"/>
    <mergeCell ref="C41:H41"/>
    <mergeCell ref="C42:H42"/>
    <mergeCell ref="C46:H46"/>
    <mergeCell ref="C47:H47"/>
    <mergeCell ref="A32:D32"/>
    <mergeCell ref="A33:C33"/>
    <mergeCell ref="A34:C34"/>
    <mergeCell ref="A35:C35"/>
    <mergeCell ref="A36:C36"/>
    <mergeCell ref="C30:D30"/>
    <mergeCell ref="C28:D28"/>
    <mergeCell ref="C29:D29"/>
    <mergeCell ref="C31:D31"/>
  </mergeCells>
  <conditionalFormatting sqref="E32:I32">
    <cfRule type="cellIs" dxfId="309" priority="24" operator="equal">
      <formula>0</formula>
    </cfRule>
  </conditionalFormatting>
  <conditionalFormatting sqref="D10:E11">
    <cfRule type="cellIs" dxfId="308" priority="23" operator="equal">
      <formula>0</formula>
    </cfRule>
  </conditionalFormatting>
  <conditionalFormatting sqref="E15 C15:D18 E33:E36 I15:I29 C25:D27 C19:C24 C28:C29">
    <cfRule type="cellIs" dxfId="307" priority="21" operator="equal">
      <formula>0</formula>
    </cfRule>
  </conditionalFormatting>
  <conditionalFormatting sqref="D33:D35">
    <cfRule type="cellIs" dxfId="306" priority="19" operator="equal">
      <formula>0</formula>
    </cfRule>
  </conditionalFormatting>
  <conditionalFormatting sqref="C46:H46">
    <cfRule type="cellIs" dxfId="305" priority="16" operator="equal">
      <formula>0</formula>
    </cfRule>
  </conditionalFormatting>
  <conditionalFormatting sqref="C41:H41">
    <cfRule type="cellIs" dxfId="304" priority="15" operator="equal">
      <formula>0</formula>
    </cfRule>
  </conditionalFormatting>
  <conditionalFormatting sqref="E15:E29">
    <cfRule type="cellIs" dxfId="303" priority="13" operator="equal">
      <formula>0</formula>
    </cfRule>
  </conditionalFormatting>
  <conditionalFormatting sqref="F15:I29">
    <cfRule type="cellIs" dxfId="302" priority="12" operator="equal">
      <formula>0</formula>
    </cfRule>
  </conditionalFormatting>
  <conditionalFormatting sqref="D6:I9">
    <cfRule type="cellIs" dxfId="301" priority="11" operator="equal">
      <formula>0</formula>
    </cfRule>
  </conditionalFormatting>
  <conditionalFormatting sqref="C49">
    <cfRule type="cellIs" dxfId="300" priority="9" operator="equal">
      <formula>0</formula>
    </cfRule>
  </conditionalFormatting>
  <conditionalFormatting sqref="B15:B31">
    <cfRule type="cellIs" dxfId="299" priority="8" operator="equal">
      <formula>0</formula>
    </cfRule>
  </conditionalFormatting>
  <conditionalFormatting sqref="A15:A31">
    <cfRule type="cellIs" dxfId="298" priority="6" operator="equal">
      <formula>0</formula>
    </cfRule>
  </conditionalFormatting>
  <conditionalFormatting sqref="C30:D30 I30:I31 C31">
    <cfRule type="cellIs" dxfId="297" priority="5" operator="equal">
      <formula>0</formula>
    </cfRule>
  </conditionalFormatting>
  <conditionalFormatting sqref="E30:E31">
    <cfRule type="cellIs" dxfId="296" priority="4" operator="equal">
      <formula>0</formula>
    </cfRule>
  </conditionalFormatting>
  <conditionalFormatting sqref="F30:I31">
    <cfRule type="cellIs" dxfId="295" priority="3" operator="equal">
      <formula>0</formula>
    </cfRule>
  </conditionalFormatting>
  <pageMargins left="0" right="0" top="0.78740157480314965" bottom="0" header="0" footer="0.31496062992125984"/>
  <pageSetup paperSize="9" scale="9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8" operator="containsText" id="{12AB918F-DA10-40D3-98FE-0DAD77BA765F}">
            <xm:f>NOT(ISERROR(SEARCH("Tāme sastādīta ____. gada ___. ______________",A44)))</xm:f>
            <xm:f>"Tāme sastādīta ____. gada ___. ______________"</xm:f>
            <x14:dxf>
              <font>
                <color auto="1"/>
              </font>
              <fill>
                <patternFill>
                  <bgColor rgb="FFC6EFCE"/>
                </patternFill>
              </fill>
            </x14:dxf>
          </x14:cfRule>
          <xm:sqref>A44</xm:sqref>
        </x14:conditionalFormatting>
        <x14:conditionalFormatting xmlns:xm="http://schemas.microsoft.com/office/excel/2006/main">
          <x14:cfRule type="containsText" priority="14" operator="containsText" id="{B0E18B02-73ED-406C-A15F-5DAFFA939ECE}">
            <xm:f>NOT(ISERROR(SEARCH("Sertifikāta Nr. _________________________________",A49)))</xm:f>
            <xm:f>"Sertifikāta Nr. _________________________________"</xm:f>
            <x14:dxf>
              <font>
                <color auto="1"/>
              </font>
              <fill>
                <patternFill>
                  <bgColor rgb="FFC6EFCE"/>
                </patternFill>
              </fill>
            </x14:dxf>
          </x14:cfRule>
          <xm:sqref>A49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R96"/>
  <sheetViews>
    <sheetView view="pageBreakPreview" topLeftCell="A57" zoomScale="130" zoomScaleNormal="100" zoomScaleSheetLayoutView="130" workbookViewId="0">
      <selection activeCell="I14" sqref="I14:J66"/>
    </sheetView>
  </sheetViews>
  <sheetFormatPr defaultColWidth="9.140625" defaultRowHeight="11.25" x14ac:dyDescent="0.25"/>
  <cols>
    <col min="1" max="1" width="4.5703125" style="7" customWidth="1"/>
    <col min="2" max="2" width="5.28515625" style="40" customWidth="1"/>
    <col min="3" max="3" width="43.85546875" style="7" customWidth="1"/>
    <col min="4" max="4" width="5.85546875" style="7" customWidth="1"/>
    <col min="5" max="5" width="7.42578125" style="40" customWidth="1"/>
    <col min="6" max="11" width="5.7109375" style="7" customWidth="1"/>
    <col min="12" max="12" width="7.85546875" style="7" customWidth="1"/>
    <col min="13" max="13" width="7.140625" style="7" customWidth="1"/>
    <col min="14" max="14" width="9.140625" style="7" customWidth="1"/>
    <col min="15" max="15" width="8.7109375" style="7" customWidth="1"/>
    <col min="16" max="16" width="8.85546875" style="7" customWidth="1"/>
    <col min="17" max="16384" width="9.140625" style="7"/>
  </cols>
  <sheetData>
    <row r="1" spans="1:18" x14ac:dyDescent="0.25">
      <c r="B1" s="143"/>
      <c r="C1" s="144" t="s">
        <v>50</v>
      </c>
      <c r="D1" s="19">
        <f>'Kops a'!A15</f>
        <v>1</v>
      </c>
      <c r="E1" s="143"/>
      <c r="N1" s="10"/>
      <c r="O1" s="144"/>
      <c r="P1" s="10"/>
    </row>
    <row r="2" spans="1:18" x14ac:dyDescent="0.25">
      <c r="A2" s="11"/>
      <c r="B2" s="147"/>
      <c r="C2" s="259" t="s">
        <v>51</v>
      </c>
      <c r="D2" s="259"/>
      <c r="E2" s="259"/>
      <c r="F2" s="259"/>
      <c r="G2" s="259"/>
      <c r="H2" s="259"/>
      <c r="I2" s="259"/>
      <c r="J2" s="11"/>
    </row>
    <row r="3" spans="1:18" x14ac:dyDescent="0.25">
      <c r="A3" s="147"/>
      <c r="B3" s="147"/>
      <c r="C3" s="251" t="s">
        <v>27</v>
      </c>
      <c r="D3" s="251"/>
      <c r="E3" s="251"/>
      <c r="F3" s="251"/>
      <c r="G3" s="251"/>
      <c r="H3" s="251"/>
      <c r="I3" s="251"/>
      <c r="J3" s="147"/>
    </row>
    <row r="4" spans="1:18" x14ac:dyDescent="0.25">
      <c r="A4" s="147"/>
      <c r="B4" s="147"/>
      <c r="C4" s="205" t="s">
        <v>5</v>
      </c>
      <c r="D4" s="205"/>
      <c r="E4" s="205"/>
      <c r="F4" s="205"/>
      <c r="G4" s="205"/>
      <c r="H4" s="205"/>
      <c r="I4" s="205"/>
      <c r="J4" s="147"/>
    </row>
    <row r="5" spans="1:18" x14ac:dyDescent="0.25">
      <c r="B5" s="143"/>
      <c r="C5" s="144" t="s">
        <v>6</v>
      </c>
      <c r="D5" s="272" t="str">
        <f>'Kops a'!D6</f>
        <v>Daudzdzīvokļu dzīvojamā ēka</v>
      </c>
      <c r="E5" s="272"/>
      <c r="F5" s="272"/>
      <c r="G5" s="272"/>
      <c r="H5" s="272"/>
      <c r="I5" s="272"/>
      <c r="J5" s="272"/>
      <c r="K5" s="272"/>
      <c r="L5" s="272"/>
      <c r="M5" s="12"/>
      <c r="N5" s="12"/>
      <c r="O5" s="12"/>
      <c r="P5" s="12"/>
    </row>
    <row r="6" spans="1:18" ht="19.5" customHeight="1" x14ac:dyDescent="0.25">
      <c r="B6" s="143"/>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8" x14ac:dyDescent="0.25">
      <c r="B7" s="143"/>
      <c r="C7" s="144" t="s">
        <v>9</v>
      </c>
      <c r="D7" s="272" t="str">
        <f>'Kops a'!D8</f>
        <v>Dzintaru iela 97/99, Liepāja</v>
      </c>
      <c r="E7" s="272"/>
      <c r="F7" s="272"/>
      <c r="G7" s="272"/>
      <c r="H7" s="272"/>
      <c r="I7" s="272"/>
      <c r="J7" s="272"/>
      <c r="K7" s="272"/>
      <c r="L7" s="272"/>
      <c r="M7" s="12"/>
      <c r="N7" s="12"/>
      <c r="O7" s="12"/>
      <c r="P7" s="12"/>
    </row>
    <row r="8" spans="1:18" x14ac:dyDescent="0.25">
      <c r="B8" s="143"/>
      <c r="C8" s="144" t="s">
        <v>30</v>
      </c>
      <c r="D8" s="272" t="str">
        <f>'Kops a'!D9</f>
        <v>WS-44-15</v>
      </c>
      <c r="E8" s="272"/>
      <c r="F8" s="272"/>
      <c r="G8" s="272"/>
      <c r="H8" s="272"/>
      <c r="I8" s="272"/>
      <c r="J8" s="272"/>
      <c r="K8" s="272"/>
      <c r="L8" s="272"/>
      <c r="M8" s="12"/>
      <c r="N8" s="12"/>
      <c r="O8" s="12"/>
      <c r="P8" s="12"/>
    </row>
    <row r="9" spans="1:18" x14ac:dyDescent="0.25">
      <c r="A9" s="260" t="s">
        <v>52</v>
      </c>
      <c r="B9" s="260"/>
      <c r="C9" s="260"/>
      <c r="D9" s="260"/>
      <c r="E9" s="260"/>
      <c r="F9" s="260"/>
      <c r="G9" s="12"/>
      <c r="H9" s="12"/>
      <c r="I9" s="12"/>
      <c r="J9" s="264" t="s">
        <v>53</v>
      </c>
      <c r="K9" s="264"/>
      <c r="L9" s="264"/>
      <c r="M9" s="264"/>
      <c r="N9" s="271">
        <f>P67</f>
        <v>0</v>
      </c>
      <c r="O9" s="271"/>
      <c r="P9" s="12"/>
    </row>
    <row r="10" spans="1:18" x14ac:dyDescent="0.25">
      <c r="A10" s="13"/>
      <c r="B10" s="13"/>
      <c r="C10" s="144"/>
      <c r="E10" s="143"/>
      <c r="L10" s="11"/>
      <c r="M10" s="11"/>
      <c r="O10" s="79"/>
      <c r="P10" s="42" t="str">
        <f>A73</f>
        <v>Tāme sastādīta 20__. gada __. _________</v>
      </c>
    </row>
    <row r="11" spans="1:18" ht="12" thickBot="1" x14ac:dyDescent="0.3">
      <c r="A11" s="13"/>
      <c r="B11" s="13"/>
      <c r="C11" s="144"/>
      <c r="E11" s="143"/>
      <c r="L11" s="146"/>
      <c r="M11" s="146"/>
      <c r="N11" s="43"/>
      <c r="O11" s="10"/>
    </row>
    <row r="12" spans="1:18"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8" ht="87" thickBot="1" x14ac:dyDescent="0.3">
      <c r="A13" s="265"/>
      <c r="B13" s="267"/>
      <c r="C13" s="268"/>
      <c r="D13" s="270"/>
      <c r="E13" s="254"/>
      <c r="F13" s="150" t="s">
        <v>60</v>
      </c>
      <c r="G13" s="151" t="s">
        <v>61</v>
      </c>
      <c r="H13" s="151" t="s">
        <v>62</v>
      </c>
      <c r="I13" s="151" t="s">
        <v>63</v>
      </c>
      <c r="J13" s="151" t="s">
        <v>64</v>
      </c>
      <c r="K13" s="25" t="s">
        <v>65</v>
      </c>
      <c r="L13" s="150" t="s">
        <v>60</v>
      </c>
      <c r="M13" s="151" t="s">
        <v>62</v>
      </c>
      <c r="N13" s="151" t="s">
        <v>63</v>
      </c>
      <c r="O13" s="151" t="s">
        <v>64</v>
      </c>
      <c r="P13" s="25" t="s">
        <v>65</v>
      </c>
    </row>
    <row r="14" spans="1:18" x14ac:dyDescent="0.25">
      <c r="A14" s="80">
        <v>1</v>
      </c>
      <c r="B14" s="80" t="s">
        <v>66</v>
      </c>
      <c r="C14" s="80" t="s">
        <v>67</v>
      </c>
      <c r="D14" s="113" t="s">
        <v>68</v>
      </c>
      <c r="E14" s="111">
        <v>123</v>
      </c>
      <c r="F14" s="28"/>
      <c r="G14" s="26"/>
      <c r="H14" s="26">
        <f>ROUND(F14*G14,2)</f>
        <v>0</v>
      </c>
      <c r="I14" s="26"/>
      <c r="J14" s="26"/>
      <c r="K14" s="27">
        <f>SUM(H14:J14)</f>
        <v>0</v>
      </c>
      <c r="L14" s="28">
        <f>ROUND(E14*F14,2)</f>
        <v>0</v>
      </c>
      <c r="M14" s="26">
        <f>ROUND(H14*E14,2)</f>
        <v>0</v>
      </c>
      <c r="N14" s="26">
        <f>ROUND(I14*E14,2)</f>
        <v>0</v>
      </c>
      <c r="O14" s="26">
        <f>ROUND(J14*E14,2)</f>
        <v>0</v>
      </c>
      <c r="P14" s="27">
        <f>SUM(M14:O14)</f>
        <v>0</v>
      </c>
      <c r="R14" s="14"/>
    </row>
    <row r="15" spans="1:18" ht="12.75" x14ac:dyDescent="0.25">
      <c r="A15" s="81"/>
      <c r="B15" s="81"/>
      <c r="C15" s="80" t="s">
        <v>69</v>
      </c>
      <c r="D15" s="113" t="s">
        <v>70</v>
      </c>
      <c r="E15" s="111">
        <v>35.14</v>
      </c>
      <c r="F15" s="28"/>
      <c r="G15" s="26"/>
      <c r="H15" s="16">
        <f t="shared" ref="H15:H66" si="0">ROUND(F15*G15,2)</f>
        <v>0</v>
      </c>
      <c r="I15" s="26"/>
      <c r="J15" s="26"/>
      <c r="K15" s="17">
        <f t="shared" ref="K15" si="1">SUM(H15:J15)</f>
        <v>0</v>
      </c>
      <c r="L15" s="18">
        <f t="shared" ref="L15" si="2">ROUND(E15*F15,2)</f>
        <v>0</v>
      </c>
      <c r="M15" s="16">
        <f t="shared" ref="M15" si="3">ROUND(H15*E15,2)</f>
        <v>0</v>
      </c>
      <c r="N15" s="16">
        <f t="shared" ref="N15" si="4">ROUND(I15*E15,2)</f>
        <v>0</v>
      </c>
      <c r="O15" s="16">
        <f t="shared" ref="O15" si="5">ROUND(J15*E15,2)</f>
        <v>0</v>
      </c>
      <c r="P15" s="17">
        <f t="shared" ref="P15" si="6">SUM(M15:O15)</f>
        <v>0</v>
      </c>
      <c r="R15" s="14"/>
    </row>
    <row r="16" spans="1:18" ht="12.75" x14ac:dyDescent="0.25">
      <c r="A16" s="81"/>
      <c r="B16" s="81"/>
      <c r="C16" s="80" t="s">
        <v>71</v>
      </c>
      <c r="D16" s="113" t="s">
        <v>70</v>
      </c>
      <c r="E16" s="111">
        <v>35.520000000000003</v>
      </c>
      <c r="F16" s="28"/>
      <c r="G16" s="26"/>
      <c r="H16" s="16">
        <f t="shared" si="0"/>
        <v>0</v>
      </c>
      <c r="I16" s="26"/>
      <c r="J16" s="26"/>
      <c r="K16" s="17">
        <f t="shared" ref="K16:K66" si="7">SUM(H16:J16)</f>
        <v>0</v>
      </c>
      <c r="L16" s="18">
        <f t="shared" ref="L16:L22" si="8">ROUND(E16*F16,2)</f>
        <v>0</v>
      </c>
      <c r="M16" s="16">
        <f t="shared" ref="M16:M22" si="9">ROUND(H16*E16,2)</f>
        <v>0</v>
      </c>
      <c r="N16" s="16">
        <f t="shared" ref="N16:N22" si="10">ROUND(I16*E16,2)</f>
        <v>0</v>
      </c>
      <c r="O16" s="16">
        <f t="shared" ref="O16:O22" si="11">ROUND(J16*E16,2)</f>
        <v>0</v>
      </c>
      <c r="P16" s="17">
        <f t="shared" ref="P16:P22" si="12">SUM(M16:O16)</f>
        <v>0</v>
      </c>
      <c r="R16" s="14"/>
    </row>
    <row r="17" spans="1:18" x14ac:dyDescent="0.25">
      <c r="A17" s="80">
        <v>2</v>
      </c>
      <c r="B17" s="80" t="s">
        <v>66</v>
      </c>
      <c r="C17" s="80" t="s">
        <v>72</v>
      </c>
      <c r="D17" s="113" t="s">
        <v>73</v>
      </c>
      <c r="E17" s="111">
        <v>3744</v>
      </c>
      <c r="F17" s="28"/>
      <c r="G17" s="26"/>
      <c r="H17" s="16">
        <f t="shared" si="0"/>
        <v>0</v>
      </c>
      <c r="I17" s="26"/>
      <c r="J17" s="26"/>
      <c r="K17" s="17">
        <f t="shared" si="7"/>
        <v>0</v>
      </c>
      <c r="L17" s="18">
        <f t="shared" si="8"/>
        <v>0</v>
      </c>
      <c r="M17" s="16">
        <f t="shared" si="9"/>
        <v>0</v>
      </c>
      <c r="N17" s="16">
        <f t="shared" si="10"/>
        <v>0</v>
      </c>
      <c r="O17" s="16">
        <f t="shared" si="11"/>
        <v>0</v>
      </c>
      <c r="P17" s="17">
        <f t="shared" si="12"/>
        <v>0</v>
      </c>
      <c r="R17" s="14"/>
    </row>
    <row r="18" spans="1:18" ht="12.75" x14ac:dyDescent="0.25">
      <c r="A18" s="81"/>
      <c r="B18" s="81"/>
      <c r="C18" s="80" t="s">
        <v>74</v>
      </c>
      <c r="D18" s="113" t="s">
        <v>73</v>
      </c>
      <c r="E18" s="111">
        <v>3744</v>
      </c>
      <c r="F18" s="28"/>
      <c r="G18" s="26"/>
      <c r="H18" s="16">
        <f t="shared" si="0"/>
        <v>0</v>
      </c>
      <c r="I18" s="26"/>
      <c r="J18" s="26"/>
      <c r="K18" s="17">
        <f t="shared" si="7"/>
        <v>0</v>
      </c>
      <c r="L18" s="18">
        <f t="shared" si="8"/>
        <v>0</v>
      </c>
      <c r="M18" s="16">
        <f t="shared" si="9"/>
        <v>0</v>
      </c>
      <c r="N18" s="16">
        <f t="shared" si="10"/>
        <v>0</v>
      </c>
      <c r="O18" s="16">
        <f t="shared" si="11"/>
        <v>0</v>
      </c>
      <c r="P18" s="17">
        <f t="shared" si="12"/>
        <v>0</v>
      </c>
      <c r="R18" s="14"/>
    </row>
    <row r="19" spans="1:18" x14ac:dyDescent="0.25">
      <c r="A19" s="80">
        <v>3</v>
      </c>
      <c r="B19" s="80" t="s">
        <v>66</v>
      </c>
      <c r="C19" s="80" t="s">
        <v>75</v>
      </c>
      <c r="D19" s="113" t="s">
        <v>70</v>
      </c>
      <c r="E19" s="111">
        <v>1</v>
      </c>
      <c r="F19" s="28"/>
      <c r="G19" s="26"/>
      <c r="H19" s="16">
        <f t="shared" si="0"/>
        <v>0</v>
      </c>
      <c r="I19" s="26"/>
      <c r="J19" s="26"/>
      <c r="K19" s="17">
        <f t="shared" si="7"/>
        <v>0</v>
      </c>
      <c r="L19" s="18">
        <f t="shared" si="8"/>
        <v>0</v>
      </c>
      <c r="M19" s="16">
        <f t="shared" si="9"/>
        <v>0</v>
      </c>
      <c r="N19" s="16">
        <f t="shared" si="10"/>
        <v>0</v>
      </c>
      <c r="O19" s="16">
        <f t="shared" si="11"/>
        <v>0</v>
      </c>
      <c r="P19" s="17">
        <f t="shared" si="12"/>
        <v>0</v>
      </c>
      <c r="R19" s="14"/>
    </row>
    <row r="20" spans="1:18" ht="12.75" x14ac:dyDescent="0.25">
      <c r="A20" s="81"/>
      <c r="B20" s="81"/>
      <c r="C20" s="80" t="s">
        <v>76</v>
      </c>
      <c r="D20" s="113" t="s">
        <v>77</v>
      </c>
      <c r="E20" s="111">
        <v>6</v>
      </c>
      <c r="F20" s="28"/>
      <c r="G20" s="26"/>
      <c r="H20" s="16">
        <f t="shared" si="0"/>
        <v>0</v>
      </c>
      <c r="I20" s="26"/>
      <c r="J20" s="26"/>
      <c r="K20" s="17">
        <f t="shared" si="7"/>
        <v>0</v>
      </c>
      <c r="L20" s="18">
        <f t="shared" si="8"/>
        <v>0</v>
      </c>
      <c r="M20" s="16">
        <f t="shared" si="9"/>
        <v>0</v>
      </c>
      <c r="N20" s="16">
        <f t="shared" si="10"/>
        <v>0</v>
      </c>
      <c r="O20" s="16">
        <f t="shared" si="11"/>
        <v>0</v>
      </c>
      <c r="P20" s="17">
        <f t="shared" si="12"/>
        <v>0</v>
      </c>
      <c r="R20" s="14"/>
    </row>
    <row r="21" spans="1:18" x14ac:dyDescent="0.25">
      <c r="A21" s="80">
        <v>4</v>
      </c>
      <c r="B21" s="80" t="s">
        <v>66</v>
      </c>
      <c r="C21" s="80" t="s">
        <v>78</v>
      </c>
      <c r="D21" s="113" t="s">
        <v>70</v>
      </c>
      <c r="E21" s="111">
        <v>1</v>
      </c>
      <c r="F21" s="28"/>
      <c r="G21" s="26"/>
      <c r="H21" s="16">
        <f t="shared" si="0"/>
        <v>0</v>
      </c>
      <c r="I21" s="26"/>
      <c r="J21" s="26"/>
      <c r="K21" s="17">
        <f t="shared" si="7"/>
        <v>0</v>
      </c>
      <c r="L21" s="18">
        <f t="shared" si="8"/>
        <v>0</v>
      </c>
      <c r="M21" s="16">
        <f t="shared" si="9"/>
        <v>0</v>
      </c>
      <c r="N21" s="16">
        <f t="shared" si="10"/>
        <v>0</v>
      </c>
      <c r="O21" s="16">
        <f t="shared" si="11"/>
        <v>0</v>
      </c>
      <c r="P21" s="17">
        <f t="shared" si="12"/>
        <v>0</v>
      </c>
      <c r="R21" s="14"/>
    </row>
    <row r="22" spans="1:18" x14ac:dyDescent="0.25">
      <c r="A22" s="80">
        <v>5</v>
      </c>
      <c r="B22" s="80" t="s">
        <v>66</v>
      </c>
      <c r="C22" s="80" t="s">
        <v>79</v>
      </c>
      <c r="D22" s="113" t="s">
        <v>73</v>
      </c>
      <c r="E22" s="113">
        <v>25</v>
      </c>
      <c r="F22" s="28"/>
      <c r="G22" s="26"/>
      <c r="H22" s="16">
        <f t="shared" si="0"/>
        <v>0</v>
      </c>
      <c r="I22" s="26"/>
      <c r="J22" s="26"/>
      <c r="K22" s="17">
        <f t="shared" si="7"/>
        <v>0</v>
      </c>
      <c r="L22" s="18">
        <f t="shared" si="8"/>
        <v>0</v>
      </c>
      <c r="M22" s="16">
        <f t="shared" si="9"/>
        <v>0</v>
      </c>
      <c r="N22" s="16">
        <f t="shared" si="10"/>
        <v>0</v>
      </c>
      <c r="O22" s="16">
        <f t="shared" si="11"/>
        <v>0</v>
      </c>
      <c r="P22" s="17">
        <f t="shared" si="12"/>
        <v>0</v>
      </c>
      <c r="R22" s="14"/>
    </row>
    <row r="23" spans="1:18" ht="12.75" x14ac:dyDescent="0.25">
      <c r="A23" s="81">
        <v>6</v>
      </c>
      <c r="B23" s="80" t="s">
        <v>66</v>
      </c>
      <c r="C23" s="80" t="s">
        <v>80</v>
      </c>
      <c r="D23" s="113" t="s">
        <v>68</v>
      </c>
      <c r="E23" s="113">
        <v>247</v>
      </c>
      <c r="F23" s="28"/>
      <c r="G23" s="26"/>
      <c r="H23" s="16">
        <f t="shared" si="0"/>
        <v>0</v>
      </c>
      <c r="I23" s="26"/>
      <c r="J23" s="26"/>
      <c r="K23" s="17">
        <f t="shared" si="7"/>
        <v>0</v>
      </c>
      <c r="L23" s="18">
        <f t="shared" ref="L23:L66" si="13">ROUND(E23*F23,2)</f>
        <v>0</v>
      </c>
      <c r="M23" s="16">
        <f t="shared" ref="M23:M66" si="14">ROUND(H23*E23,2)</f>
        <v>0</v>
      </c>
      <c r="N23" s="16">
        <f t="shared" ref="N23:N66" si="15">ROUND(I23*E23,2)</f>
        <v>0</v>
      </c>
      <c r="O23" s="16">
        <f t="shared" ref="O23:O66" si="16">ROUND(J23*E23,2)</f>
        <v>0</v>
      </c>
      <c r="P23" s="17">
        <f t="shared" ref="P23:P66" si="17">SUM(M23:O23)</f>
        <v>0</v>
      </c>
      <c r="R23" s="14"/>
    </row>
    <row r="24" spans="1:18" ht="22.5" x14ac:dyDescent="0.2">
      <c r="A24" s="81">
        <v>7</v>
      </c>
      <c r="B24" s="80" t="s">
        <v>66</v>
      </c>
      <c r="C24" s="160" t="s">
        <v>81</v>
      </c>
      <c r="D24" s="161" t="s">
        <v>73</v>
      </c>
      <c r="E24" s="113">
        <v>3081.84</v>
      </c>
      <c r="F24" s="28"/>
      <c r="G24" s="26"/>
      <c r="H24" s="16">
        <f t="shared" si="0"/>
        <v>0</v>
      </c>
      <c r="I24" s="26"/>
      <c r="J24" s="26"/>
      <c r="K24" s="17">
        <f t="shared" si="7"/>
        <v>0</v>
      </c>
      <c r="L24" s="18">
        <f t="shared" si="13"/>
        <v>0</v>
      </c>
      <c r="M24" s="16">
        <f t="shared" si="14"/>
        <v>0</v>
      </c>
      <c r="N24" s="16">
        <f t="shared" si="15"/>
        <v>0</v>
      </c>
      <c r="O24" s="16">
        <f t="shared" si="16"/>
        <v>0</v>
      </c>
      <c r="P24" s="17">
        <f t="shared" si="17"/>
        <v>0</v>
      </c>
      <c r="R24" s="14"/>
    </row>
    <row r="25" spans="1:18" ht="12.75" x14ac:dyDescent="0.2">
      <c r="A25" s="81"/>
      <c r="B25" s="80"/>
      <c r="C25" s="199" t="s">
        <v>82</v>
      </c>
      <c r="D25" s="161" t="s">
        <v>83</v>
      </c>
      <c r="E25" s="113">
        <v>466.81</v>
      </c>
      <c r="F25" s="28"/>
      <c r="G25" s="26"/>
      <c r="H25" s="16">
        <f t="shared" si="0"/>
        <v>0</v>
      </c>
      <c r="I25" s="26"/>
      <c r="J25" s="26"/>
      <c r="K25" s="17">
        <f t="shared" si="7"/>
        <v>0</v>
      </c>
      <c r="L25" s="18">
        <f t="shared" si="13"/>
        <v>0</v>
      </c>
      <c r="M25" s="16">
        <f t="shared" si="14"/>
        <v>0</v>
      </c>
      <c r="N25" s="16">
        <f t="shared" si="15"/>
        <v>0</v>
      </c>
      <c r="O25" s="16">
        <f t="shared" si="16"/>
        <v>0</v>
      </c>
      <c r="P25" s="17">
        <f t="shared" si="17"/>
        <v>0</v>
      </c>
      <c r="R25" s="14"/>
    </row>
    <row r="26" spans="1:18" ht="29.25" x14ac:dyDescent="0.25">
      <c r="A26" s="80">
        <v>11</v>
      </c>
      <c r="B26" s="80" t="s">
        <v>66</v>
      </c>
      <c r="C26" s="82" t="s">
        <v>84</v>
      </c>
      <c r="D26" s="113" t="s">
        <v>73</v>
      </c>
      <c r="E26" s="111">
        <v>2990.59</v>
      </c>
      <c r="F26" s="28"/>
      <c r="G26" s="26"/>
      <c r="H26" s="16">
        <f t="shared" si="0"/>
        <v>0</v>
      </c>
      <c r="I26" s="26"/>
      <c r="J26" s="26"/>
      <c r="K26" s="17">
        <f t="shared" si="7"/>
        <v>0</v>
      </c>
      <c r="L26" s="18">
        <f t="shared" si="13"/>
        <v>0</v>
      </c>
      <c r="M26" s="16">
        <f t="shared" si="14"/>
        <v>0</v>
      </c>
      <c r="N26" s="16">
        <f t="shared" si="15"/>
        <v>0</v>
      </c>
      <c r="O26" s="16">
        <f t="shared" si="16"/>
        <v>0</v>
      </c>
      <c r="P26" s="17">
        <f t="shared" si="17"/>
        <v>0</v>
      </c>
      <c r="R26" s="14"/>
    </row>
    <row r="27" spans="1:18" ht="12.75" x14ac:dyDescent="0.25">
      <c r="A27" s="81"/>
      <c r="B27" s="81"/>
      <c r="C27" s="80" t="s">
        <v>82</v>
      </c>
      <c r="D27" s="115" t="s">
        <v>83</v>
      </c>
      <c r="E27" s="111">
        <v>759.31</v>
      </c>
      <c r="F27" s="28"/>
      <c r="G27" s="26"/>
      <c r="H27" s="16">
        <f t="shared" si="0"/>
        <v>0</v>
      </c>
      <c r="I27" s="26"/>
      <c r="J27" s="26"/>
      <c r="K27" s="17">
        <f t="shared" si="7"/>
        <v>0</v>
      </c>
      <c r="L27" s="18">
        <f t="shared" si="13"/>
        <v>0</v>
      </c>
      <c r="M27" s="16">
        <f t="shared" si="14"/>
        <v>0</v>
      </c>
      <c r="N27" s="16">
        <f t="shared" si="15"/>
        <v>0</v>
      </c>
      <c r="O27" s="16">
        <f t="shared" si="16"/>
        <v>0</v>
      </c>
      <c r="P27" s="17">
        <f t="shared" si="17"/>
        <v>0</v>
      </c>
      <c r="R27" s="14"/>
    </row>
    <row r="28" spans="1:18" ht="12.75" x14ac:dyDescent="0.25">
      <c r="A28" s="81"/>
      <c r="B28" s="81"/>
      <c r="C28" s="80" t="s">
        <v>581</v>
      </c>
      <c r="D28" s="115" t="s">
        <v>83</v>
      </c>
      <c r="E28" s="111">
        <v>15044.4</v>
      </c>
      <c r="F28" s="28"/>
      <c r="G28" s="26"/>
      <c r="H28" s="16">
        <f t="shared" si="0"/>
        <v>0</v>
      </c>
      <c r="I28" s="26"/>
      <c r="J28" s="26"/>
      <c r="K28" s="17">
        <f t="shared" si="7"/>
        <v>0</v>
      </c>
      <c r="L28" s="18">
        <f t="shared" si="13"/>
        <v>0</v>
      </c>
      <c r="M28" s="16">
        <f t="shared" si="14"/>
        <v>0</v>
      </c>
      <c r="N28" s="16">
        <f t="shared" si="15"/>
        <v>0</v>
      </c>
      <c r="O28" s="16">
        <f t="shared" si="16"/>
        <v>0</v>
      </c>
      <c r="P28" s="17">
        <f t="shared" si="17"/>
        <v>0</v>
      </c>
      <c r="R28" s="14"/>
    </row>
    <row r="29" spans="1:18" ht="21" x14ac:dyDescent="0.25">
      <c r="A29" s="80">
        <v>12</v>
      </c>
      <c r="B29" s="80" t="s">
        <v>85</v>
      </c>
      <c r="C29" s="80" t="s">
        <v>86</v>
      </c>
      <c r="D29" s="113" t="s">
        <v>73</v>
      </c>
      <c r="E29" s="111">
        <v>2264.56</v>
      </c>
      <c r="F29" s="28"/>
      <c r="G29" s="26"/>
      <c r="H29" s="16">
        <f t="shared" si="0"/>
        <v>0</v>
      </c>
      <c r="I29" s="26"/>
      <c r="J29" s="26"/>
      <c r="K29" s="17">
        <f t="shared" si="7"/>
        <v>0</v>
      </c>
      <c r="L29" s="18">
        <f t="shared" si="13"/>
        <v>0</v>
      </c>
      <c r="M29" s="16">
        <f t="shared" si="14"/>
        <v>0</v>
      </c>
      <c r="N29" s="16">
        <f t="shared" si="15"/>
        <v>0</v>
      </c>
      <c r="O29" s="16">
        <f t="shared" si="16"/>
        <v>0</v>
      </c>
      <c r="P29" s="17">
        <f t="shared" si="17"/>
        <v>0</v>
      </c>
      <c r="R29" s="14"/>
    </row>
    <row r="30" spans="1:18" ht="31.5" x14ac:dyDescent="0.25">
      <c r="A30" s="80">
        <v>13</v>
      </c>
      <c r="B30" s="80" t="s">
        <v>87</v>
      </c>
      <c r="C30" s="80" t="s">
        <v>88</v>
      </c>
      <c r="D30" s="113" t="s">
        <v>73</v>
      </c>
      <c r="E30" s="111">
        <v>249.96</v>
      </c>
      <c r="F30" s="28"/>
      <c r="G30" s="26"/>
      <c r="H30" s="16">
        <f t="shared" si="0"/>
        <v>0</v>
      </c>
      <c r="I30" s="26"/>
      <c r="J30" s="26"/>
      <c r="K30" s="17">
        <f t="shared" si="7"/>
        <v>0</v>
      </c>
      <c r="L30" s="18">
        <f t="shared" si="13"/>
        <v>0</v>
      </c>
      <c r="M30" s="16">
        <f t="shared" si="14"/>
        <v>0</v>
      </c>
      <c r="N30" s="16">
        <f t="shared" si="15"/>
        <v>0</v>
      </c>
      <c r="O30" s="16">
        <f t="shared" si="16"/>
        <v>0</v>
      </c>
      <c r="P30" s="17">
        <f t="shared" si="17"/>
        <v>0</v>
      </c>
      <c r="R30" s="14"/>
    </row>
    <row r="31" spans="1:18" ht="31.5" x14ac:dyDescent="0.25">
      <c r="A31" s="80">
        <v>14</v>
      </c>
      <c r="B31" s="80" t="s">
        <v>89</v>
      </c>
      <c r="C31" s="80" t="s">
        <v>90</v>
      </c>
      <c r="D31" s="113" t="s">
        <v>73</v>
      </c>
      <c r="E31" s="111">
        <v>168.54</v>
      </c>
      <c r="F31" s="28"/>
      <c r="G31" s="26"/>
      <c r="H31" s="16">
        <f t="shared" si="0"/>
        <v>0</v>
      </c>
      <c r="I31" s="26"/>
      <c r="J31" s="26"/>
      <c r="K31" s="17">
        <f t="shared" si="7"/>
        <v>0</v>
      </c>
      <c r="L31" s="18">
        <f t="shared" si="13"/>
        <v>0</v>
      </c>
      <c r="M31" s="16">
        <f t="shared" si="14"/>
        <v>0</v>
      </c>
      <c r="N31" s="16">
        <f t="shared" si="15"/>
        <v>0</v>
      </c>
      <c r="O31" s="16">
        <f t="shared" si="16"/>
        <v>0</v>
      </c>
      <c r="P31" s="17">
        <f t="shared" si="17"/>
        <v>0</v>
      </c>
      <c r="R31" s="14"/>
    </row>
    <row r="32" spans="1:18" ht="40.5" customHeight="1" x14ac:dyDescent="0.25">
      <c r="A32" s="80">
        <v>15</v>
      </c>
      <c r="B32" s="80" t="s">
        <v>91</v>
      </c>
      <c r="C32" s="80" t="s">
        <v>92</v>
      </c>
      <c r="D32" s="113" t="s">
        <v>73</v>
      </c>
      <c r="E32" s="111">
        <v>398.38</v>
      </c>
      <c r="F32" s="28"/>
      <c r="G32" s="26"/>
      <c r="H32" s="16">
        <f t="shared" si="0"/>
        <v>0</v>
      </c>
      <c r="I32" s="26"/>
      <c r="J32" s="26"/>
      <c r="K32" s="17">
        <f t="shared" si="7"/>
        <v>0</v>
      </c>
      <c r="L32" s="18">
        <f t="shared" si="13"/>
        <v>0</v>
      </c>
      <c r="M32" s="16">
        <f t="shared" si="14"/>
        <v>0</v>
      </c>
      <c r="N32" s="16">
        <f t="shared" si="15"/>
        <v>0</v>
      </c>
      <c r="O32" s="16">
        <f t="shared" si="16"/>
        <v>0</v>
      </c>
      <c r="P32" s="17">
        <f t="shared" si="17"/>
        <v>0</v>
      </c>
      <c r="R32" s="14"/>
    </row>
    <row r="33" spans="1:18" ht="21" x14ac:dyDescent="0.25">
      <c r="A33" s="80">
        <v>16</v>
      </c>
      <c r="B33" s="80" t="s">
        <v>93</v>
      </c>
      <c r="C33" s="80" t="s">
        <v>94</v>
      </c>
      <c r="D33" s="113" t="s">
        <v>73</v>
      </c>
      <c r="E33" s="111">
        <v>44.16</v>
      </c>
      <c r="F33" s="28"/>
      <c r="G33" s="26"/>
      <c r="H33" s="16">
        <f t="shared" si="0"/>
        <v>0</v>
      </c>
      <c r="I33" s="26"/>
      <c r="J33" s="26"/>
      <c r="K33" s="17">
        <f t="shared" si="7"/>
        <v>0</v>
      </c>
      <c r="L33" s="18">
        <f t="shared" si="13"/>
        <v>0</v>
      </c>
      <c r="M33" s="16">
        <f t="shared" si="14"/>
        <v>0</v>
      </c>
      <c r="N33" s="16">
        <f t="shared" si="15"/>
        <v>0</v>
      </c>
      <c r="O33" s="16">
        <f t="shared" si="16"/>
        <v>0</v>
      </c>
      <c r="P33" s="17">
        <f t="shared" si="17"/>
        <v>0</v>
      </c>
      <c r="R33" s="14"/>
    </row>
    <row r="34" spans="1:18" ht="12.75" x14ac:dyDescent="0.25">
      <c r="A34" s="81"/>
      <c r="B34" s="81"/>
      <c r="C34" s="80" t="s">
        <v>95</v>
      </c>
      <c r="D34" s="113" t="s">
        <v>96</v>
      </c>
      <c r="E34" s="111">
        <v>15810</v>
      </c>
      <c r="F34" s="28"/>
      <c r="G34" s="26"/>
      <c r="H34" s="16">
        <f t="shared" si="0"/>
        <v>0</v>
      </c>
      <c r="I34" s="26"/>
      <c r="J34" s="26"/>
      <c r="K34" s="17">
        <f t="shared" si="7"/>
        <v>0</v>
      </c>
      <c r="L34" s="18">
        <f t="shared" si="13"/>
        <v>0</v>
      </c>
      <c r="M34" s="16">
        <f t="shared" si="14"/>
        <v>0</v>
      </c>
      <c r="N34" s="16">
        <f t="shared" si="15"/>
        <v>0</v>
      </c>
      <c r="O34" s="16">
        <f t="shared" si="16"/>
        <v>0</v>
      </c>
      <c r="P34" s="17">
        <f t="shared" si="17"/>
        <v>0</v>
      </c>
      <c r="R34" s="14"/>
    </row>
    <row r="35" spans="1:18" ht="12.75" x14ac:dyDescent="0.25">
      <c r="A35" s="81"/>
      <c r="B35" s="81"/>
      <c r="C35" s="80" t="s">
        <v>97</v>
      </c>
      <c r="D35" s="115" t="s">
        <v>96</v>
      </c>
      <c r="E35" s="111">
        <v>3591</v>
      </c>
      <c r="F35" s="28"/>
      <c r="G35" s="26"/>
      <c r="H35" s="16">
        <f t="shared" si="0"/>
        <v>0</v>
      </c>
      <c r="I35" s="26"/>
      <c r="J35" s="26"/>
      <c r="K35" s="17"/>
      <c r="L35" s="18"/>
      <c r="M35" s="16"/>
      <c r="N35" s="16"/>
      <c r="O35" s="16"/>
      <c r="P35" s="17"/>
      <c r="R35" s="14"/>
    </row>
    <row r="36" spans="1:18" ht="12.75" x14ac:dyDescent="0.25">
      <c r="A36" s="81"/>
      <c r="B36" s="81"/>
      <c r="C36" s="80" t="s">
        <v>581</v>
      </c>
      <c r="D36" s="115" t="s">
        <v>83</v>
      </c>
      <c r="E36" s="111">
        <v>15229.44</v>
      </c>
      <c r="F36" s="28"/>
      <c r="G36" s="26"/>
      <c r="H36" s="16">
        <f t="shared" si="0"/>
        <v>0</v>
      </c>
      <c r="I36" s="26"/>
      <c r="J36" s="26"/>
      <c r="K36" s="17">
        <f t="shared" si="7"/>
        <v>0</v>
      </c>
      <c r="L36" s="18">
        <f t="shared" si="13"/>
        <v>0</v>
      </c>
      <c r="M36" s="16">
        <f t="shared" si="14"/>
        <v>0</v>
      </c>
      <c r="N36" s="16">
        <f t="shared" si="15"/>
        <v>0</v>
      </c>
      <c r="O36" s="16">
        <f t="shared" si="16"/>
        <v>0</v>
      </c>
      <c r="P36" s="17">
        <f t="shared" si="17"/>
        <v>0</v>
      </c>
      <c r="R36" s="14"/>
    </row>
    <row r="37" spans="1:18" ht="12.75" x14ac:dyDescent="0.25">
      <c r="A37" s="81"/>
      <c r="B37" s="81"/>
      <c r="C37" s="80" t="s">
        <v>98</v>
      </c>
      <c r="D37" s="115" t="s">
        <v>73</v>
      </c>
      <c r="E37" s="111">
        <v>7267.2</v>
      </c>
      <c r="F37" s="28"/>
      <c r="G37" s="26"/>
      <c r="H37" s="16">
        <f t="shared" si="0"/>
        <v>0</v>
      </c>
      <c r="I37" s="26"/>
      <c r="J37" s="26"/>
      <c r="K37" s="17">
        <f t="shared" si="7"/>
        <v>0</v>
      </c>
      <c r="L37" s="18">
        <f t="shared" si="13"/>
        <v>0</v>
      </c>
      <c r="M37" s="16">
        <f t="shared" si="14"/>
        <v>0</v>
      </c>
      <c r="N37" s="16">
        <f t="shared" si="15"/>
        <v>0</v>
      </c>
      <c r="O37" s="16">
        <f t="shared" si="16"/>
        <v>0</v>
      </c>
      <c r="P37" s="17">
        <f t="shared" si="17"/>
        <v>0</v>
      </c>
      <c r="R37" s="14"/>
    </row>
    <row r="38" spans="1:18" ht="52.5" x14ac:dyDescent="0.25">
      <c r="A38" s="80">
        <v>18</v>
      </c>
      <c r="B38" s="80" t="s">
        <v>66</v>
      </c>
      <c r="C38" s="80" t="s">
        <v>595</v>
      </c>
      <c r="D38" s="113" t="s">
        <v>73</v>
      </c>
      <c r="E38" s="114">
        <v>3064.97</v>
      </c>
      <c r="F38" s="28"/>
      <c r="G38" s="26"/>
      <c r="H38" s="16">
        <f t="shared" si="0"/>
        <v>0</v>
      </c>
      <c r="I38" s="26"/>
      <c r="J38" s="26"/>
      <c r="K38" s="17">
        <f t="shared" si="7"/>
        <v>0</v>
      </c>
      <c r="L38" s="18">
        <f t="shared" si="13"/>
        <v>0</v>
      </c>
      <c r="M38" s="16">
        <f t="shared" si="14"/>
        <v>0</v>
      </c>
      <c r="N38" s="16">
        <f t="shared" si="15"/>
        <v>0</v>
      </c>
      <c r="O38" s="16">
        <f t="shared" si="16"/>
        <v>0</v>
      </c>
      <c r="P38" s="17">
        <f t="shared" si="17"/>
        <v>0</v>
      </c>
      <c r="R38" s="14"/>
    </row>
    <row r="39" spans="1:18" ht="12.75" x14ac:dyDescent="0.25">
      <c r="A39" s="81"/>
      <c r="B39" s="81"/>
      <c r="C39" s="80" t="s">
        <v>584</v>
      </c>
      <c r="D39" s="115" t="s">
        <v>83</v>
      </c>
      <c r="E39" s="111">
        <v>950.33</v>
      </c>
      <c r="F39" s="28"/>
      <c r="G39" s="26"/>
      <c r="H39" s="16">
        <f t="shared" si="0"/>
        <v>0</v>
      </c>
      <c r="I39" s="26"/>
      <c r="J39" s="26"/>
      <c r="K39" s="17">
        <f t="shared" si="7"/>
        <v>0</v>
      </c>
      <c r="L39" s="18">
        <f t="shared" si="13"/>
        <v>0</v>
      </c>
      <c r="M39" s="16">
        <f t="shared" si="14"/>
        <v>0</v>
      </c>
      <c r="N39" s="16">
        <f t="shared" si="15"/>
        <v>0</v>
      </c>
      <c r="O39" s="16">
        <f t="shared" si="16"/>
        <v>0</v>
      </c>
      <c r="P39" s="17">
        <f t="shared" si="17"/>
        <v>0</v>
      </c>
      <c r="R39" s="14"/>
    </row>
    <row r="40" spans="1:18" ht="12.75" x14ac:dyDescent="0.25">
      <c r="A40" s="81"/>
      <c r="B40" s="81"/>
      <c r="C40" s="80" t="s">
        <v>581</v>
      </c>
      <c r="D40" s="115" t="s">
        <v>83</v>
      </c>
      <c r="E40" s="111">
        <v>14609.44</v>
      </c>
      <c r="F40" s="28"/>
      <c r="G40" s="26"/>
      <c r="H40" s="16">
        <f t="shared" si="0"/>
        <v>0</v>
      </c>
      <c r="I40" s="26"/>
      <c r="J40" s="26"/>
      <c r="K40" s="17">
        <f t="shared" si="7"/>
        <v>0</v>
      </c>
      <c r="L40" s="18">
        <f t="shared" si="13"/>
        <v>0</v>
      </c>
      <c r="M40" s="16">
        <f t="shared" si="14"/>
        <v>0</v>
      </c>
      <c r="N40" s="16">
        <f t="shared" si="15"/>
        <v>0</v>
      </c>
      <c r="O40" s="16">
        <f t="shared" si="16"/>
        <v>0</v>
      </c>
      <c r="P40" s="17">
        <f t="shared" si="17"/>
        <v>0</v>
      </c>
      <c r="R40" s="14"/>
    </row>
    <row r="41" spans="1:18" ht="21" x14ac:dyDescent="0.25">
      <c r="A41" s="81"/>
      <c r="B41" s="81"/>
      <c r="C41" s="80" t="s">
        <v>585</v>
      </c>
      <c r="D41" s="115" t="s">
        <v>83</v>
      </c>
      <c r="E41" s="111">
        <v>12477.33</v>
      </c>
      <c r="F41" s="28"/>
      <c r="G41" s="26"/>
      <c r="H41" s="16">
        <f t="shared" si="0"/>
        <v>0</v>
      </c>
      <c r="I41" s="26"/>
      <c r="J41" s="26"/>
      <c r="K41" s="17">
        <f t="shared" si="7"/>
        <v>0</v>
      </c>
      <c r="L41" s="18">
        <f t="shared" si="13"/>
        <v>0</v>
      </c>
      <c r="M41" s="16">
        <f t="shared" si="14"/>
        <v>0</v>
      </c>
      <c r="N41" s="16">
        <f t="shared" si="15"/>
        <v>0</v>
      </c>
      <c r="O41" s="16">
        <f t="shared" si="16"/>
        <v>0</v>
      </c>
      <c r="P41" s="17">
        <f t="shared" si="17"/>
        <v>0</v>
      </c>
      <c r="R41" s="14"/>
    </row>
    <row r="42" spans="1:18" ht="12.75" x14ac:dyDescent="0.25">
      <c r="A42" s="81"/>
      <c r="B42" s="81"/>
      <c r="C42" s="80" t="s">
        <v>99</v>
      </c>
      <c r="D42" s="115" t="s">
        <v>100</v>
      </c>
      <c r="E42" s="111">
        <v>282.88</v>
      </c>
      <c r="F42" s="28"/>
      <c r="G42" s="26"/>
      <c r="H42" s="16">
        <f t="shared" si="0"/>
        <v>0</v>
      </c>
      <c r="I42" s="26"/>
      <c r="J42" s="26"/>
      <c r="K42" s="17">
        <f t="shared" si="7"/>
        <v>0</v>
      </c>
      <c r="L42" s="18">
        <f t="shared" si="13"/>
        <v>0</v>
      </c>
      <c r="M42" s="16">
        <f t="shared" si="14"/>
        <v>0</v>
      </c>
      <c r="N42" s="16">
        <f t="shared" si="15"/>
        <v>0</v>
      </c>
      <c r="O42" s="16">
        <f t="shared" si="16"/>
        <v>0</v>
      </c>
      <c r="P42" s="17">
        <f t="shared" si="17"/>
        <v>0</v>
      </c>
      <c r="R42" s="14"/>
    </row>
    <row r="43" spans="1:18" ht="19.5" x14ac:dyDescent="0.25">
      <c r="A43" s="80">
        <v>20</v>
      </c>
      <c r="B43" s="80" t="s">
        <v>66</v>
      </c>
      <c r="C43" s="82" t="s">
        <v>101</v>
      </c>
      <c r="D43" s="115" t="s">
        <v>73</v>
      </c>
      <c r="E43" s="111">
        <v>768.99</v>
      </c>
      <c r="F43" s="28"/>
      <c r="G43" s="26"/>
      <c r="H43" s="16">
        <f t="shared" si="0"/>
        <v>0</v>
      </c>
      <c r="I43" s="26"/>
      <c r="J43" s="26"/>
      <c r="K43" s="17">
        <f t="shared" si="7"/>
        <v>0</v>
      </c>
      <c r="L43" s="18">
        <f t="shared" si="13"/>
        <v>0</v>
      </c>
      <c r="M43" s="16">
        <f t="shared" si="14"/>
        <v>0</v>
      </c>
      <c r="N43" s="16">
        <f t="shared" si="15"/>
        <v>0</v>
      </c>
      <c r="O43" s="16">
        <f t="shared" si="16"/>
        <v>0</v>
      </c>
      <c r="P43" s="17">
        <f t="shared" si="17"/>
        <v>0</v>
      </c>
      <c r="R43" s="14"/>
    </row>
    <row r="44" spans="1:18" ht="12.75" x14ac:dyDescent="0.25">
      <c r="A44" s="81"/>
      <c r="B44" s="81"/>
      <c r="C44" s="80" t="s">
        <v>82</v>
      </c>
      <c r="D44" s="113" t="s">
        <v>83</v>
      </c>
      <c r="E44" s="111">
        <v>153.86000000000001</v>
      </c>
      <c r="F44" s="28"/>
      <c r="G44" s="26"/>
      <c r="H44" s="16">
        <f t="shared" si="0"/>
        <v>0</v>
      </c>
      <c r="I44" s="26"/>
      <c r="J44" s="26"/>
      <c r="K44" s="17">
        <f t="shared" si="7"/>
        <v>0</v>
      </c>
      <c r="L44" s="18">
        <f t="shared" si="13"/>
        <v>0</v>
      </c>
      <c r="M44" s="16">
        <f t="shared" si="14"/>
        <v>0</v>
      </c>
      <c r="N44" s="16">
        <f t="shared" si="15"/>
        <v>0</v>
      </c>
      <c r="O44" s="16">
        <f t="shared" si="16"/>
        <v>0</v>
      </c>
      <c r="P44" s="17">
        <f t="shared" si="17"/>
        <v>0</v>
      </c>
      <c r="R44" s="14"/>
    </row>
    <row r="45" spans="1:18" ht="12.75" x14ac:dyDescent="0.25">
      <c r="A45" s="81"/>
      <c r="B45" s="81"/>
      <c r="C45" s="80" t="s">
        <v>102</v>
      </c>
      <c r="D45" s="115" t="s">
        <v>73</v>
      </c>
      <c r="E45" s="111">
        <v>845.86</v>
      </c>
      <c r="F45" s="28"/>
      <c r="G45" s="26"/>
      <c r="H45" s="16">
        <f t="shared" si="0"/>
        <v>0</v>
      </c>
      <c r="I45" s="26"/>
      <c r="J45" s="26"/>
      <c r="K45" s="17">
        <f t="shared" si="7"/>
        <v>0</v>
      </c>
      <c r="L45" s="18">
        <f t="shared" si="13"/>
        <v>0</v>
      </c>
      <c r="M45" s="16">
        <f t="shared" si="14"/>
        <v>0</v>
      </c>
      <c r="N45" s="16">
        <f t="shared" si="15"/>
        <v>0</v>
      </c>
      <c r="O45" s="16">
        <f t="shared" si="16"/>
        <v>0</v>
      </c>
      <c r="P45" s="17">
        <f t="shared" si="17"/>
        <v>0</v>
      </c>
      <c r="R45" s="14"/>
    </row>
    <row r="46" spans="1:18" ht="12.75" x14ac:dyDescent="0.25">
      <c r="A46" s="81"/>
      <c r="B46" s="81"/>
      <c r="C46" s="80" t="s">
        <v>596</v>
      </c>
      <c r="D46" s="113" t="s">
        <v>83</v>
      </c>
      <c r="E46" s="111">
        <v>3460.43</v>
      </c>
      <c r="F46" s="28"/>
      <c r="G46" s="26"/>
      <c r="H46" s="16">
        <f t="shared" si="0"/>
        <v>0</v>
      </c>
      <c r="I46" s="26"/>
      <c r="J46" s="26"/>
      <c r="K46" s="17">
        <f t="shared" si="7"/>
        <v>0</v>
      </c>
      <c r="L46" s="18">
        <f t="shared" si="13"/>
        <v>0</v>
      </c>
      <c r="M46" s="16">
        <f t="shared" si="14"/>
        <v>0</v>
      </c>
      <c r="N46" s="16">
        <f t="shared" si="15"/>
        <v>0</v>
      </c>
      <c r="O46" s="16">
        <f t="shared" si="16"/>
        <v>0</v>
      </c>
      <c r="P46" s="17">
        <f t="shared" si="17"/>
        <v>0</v>
      </c>
      <c r="R46" s="14"/>
    </row>
    <row r="47" spans="1:18" ht="12.75" x14ac:dyDescent="0.25">
      <c r="A47" s="81"/>
      <c r="B47" s="81"/>
      <c r="C47" s="80" t="s">
        <v>103</v>
      </c>
      <c r="D47" s="113" t="s">
        <v>96</v>
      </c>
      <c r="E47" s="111">
        <v>4962.03</v>
      </c>
      <c r="F47" s="28"/>
      <c r="G47" s="26"/>
      <c r="H47" s="16">
        <f t="shared" si="0"/>
        <v>0</v>
      </c>
      <c r="I47" s="26"/>
      <c r="J47" s="26"/>
      <c r="K47" s="17">
        <f t="shared" si="7"/>
        <v>0</v>
      </c>
      <c r="L47" s="18">
        <f t="shared" si="13"/>
        <v>0</v>
      </c>
      <c r="M47" s="16">
        <f t="shared" si="14"/>
        <v>0</v>
      </c>
      <c r="N47" s="16">
        <f t="shared" si="15"/>
        <v>0</v>
      </c>
      <c r="O47" s="16">
        <f t="shared" si="16"/>
        <v>0</v>
      </c>
      <c r="P47" s="17">
        <f t="shared" si="17"/>
        <v>0</v>
      </c>
      <c r="R47" s="14"/>
    </row>
    <row r="48" spans="1:18" ht="12.75" x14ac:dyDescent="0.25">
      <c r="A48" s="81"/>
      <c r="B48" s="81"/>
      <c r="C48" s="80" t="s">
        <v>581</v>
      </c>
      <c r="D48" s="113" t="s">
        <v>83</v>
      </c>
      <c r="E48" s="111">
        <v>3844.93</v>
      </c>
      <c r="F48" s="28"/>
      <c r="G48" s="26"/>
      <c r="H48" s="16">
        <f t="shared" si="0"/>
        <v>0</v>
      </c>
      <c r="I48" s="26"/>
      <c r="J48" s="26"/>
      <c r="K48" s="17">
        <f t="shared" si="7"/>
        <v>0</v>
      </c>
      <c r="L48" s="18">
        <f t="shared" si="13"/>
        <v>0</v>
      </c>
      <c r="M48" s="16">
        <f t="shared" si="14"/>
        <v>0</v>
      </c>
      <c r="N48" s="16">
        <f t="shared" si="15"/>
        <v>0</v>
      </c>
      <c r="O48" s="16">
        <f t="shared" si="16"/>
        <v>0</v>
      </c>
      <c r="P48" s="17">
        <f t="shared" si="17"/>
        <v>0</v>
      </c>
      <c r="R48" s="14"/>
    </row>
    <row r="49" spans="1:18" ht="12.75" x14ac:dyDescent="0.25">
      <c r="A49" s="81"/>
      <c r="B49" s="81"/>
      <c r="C49" s="80" t="s">
        <v>98</v>
      </c>
      <c r="D49" s="115" t="s">
        <v>73</v>
      </c>
      <c r="E49" s="111">
        <v>845.86</v>
      </c>
      <c r="F49" s="28"/>
      <c r="G49" s="26"/>
      <c r="H49" s="16">
        <f t="shared" si="0"/>
        <v>0</v>
      </c>
      <c r="I49" s="26"/>
      <c r="J49" s="26"/>
      <c r="K49" s="17">
        <f t="shared" si="7"/>
        <v>0</v>
      </c>
      <c r="L49" s="18">
        <f t="shared" si="13"/>
        <v>0</v>
      </c>
      <c r="M49" s="16">
        <f t="shared" si="14"/>
        <v>0</v>
      </c>
      <c r="N49" s="16">
        <f t="shared" si="15"/>
        <v>0</v>
      </c>
      <c r="O49" s="16">
        <f t="shared" si="16"/>
        <v>0</v>
      </c>
      <c r="P49" s="17">
        <f t="shared" si="17"/>
        <v>0</v>
      </c>
      <c r="R49" s="14"/>
    </row>
    <row r="50" spans="1:18" ht="21" x14ac:dyDescent="0.25">
      <c r="A50" s="80">
        <v>21</v>
      </c>
      <c r="B50" s="80" t="s">
        <v>66</v>
      </c>
      <c r="C50" s="80" t="s">
        <v>104</v>
      </c>
      <c r="D50" s="115" t="s">
        <v>73</v>
      </c>
      <c r="E50" s="111">
        <v>768.99</v>
      </c>
      <c r="F50" s="28"/>
      <c r="G50" s="26"/>
      <c r="H50" s="16">
        <f t="shared" si="0"/>
        <v>0</v>
      </c>
      <c r="I50" s="26"/>
      <c r="J50" s="26"/>
      <c r="K50" s="17">
        <f t="shared" si="7"/>
        <v>0</v>
      </c>
      <c r="L50" s="18">
        <f t="shared" si="13"/>
        <v>0</v>
      </c>
      <c r="M50" s="16">
        <f t="shared" si="14"/>
        <v>0</v>
      </c>
      <c r="N50" s="16">
        <f t="shared" si="15"/>
        <v>0</v>
      </c>
      <c r="O50" s="16">
        <f t="shared" si="16"/>
        <v>0</v>
      </c>
      <c r="P50" s="17">
        <f t="shared" si="17"/>
        <v>0</v>
      </c>
      <c r="R50" s="14"/>
    </row>
    <row r="51" spans="1:18" ht="12.75" x14ac:dyDescent="0.25">
      <c r="A51" s="81"/>
      <c r="B51" s="81"/>
      <c r="C51" s="80" t="s">
        <v>581</v>
      </c>
      <c r="D51" s="113" t="s">
        <v>83</v>
      </c>
      <c r="E51" s="111">
        <v>3844.93</v>
      </c>
      <c r="F51" s="28"/>
      <c r="G51" s="26"/>
      <c r="H51" s="16">
        <f t="shared" si="0"/>
        <v>0</v>
      </c>
      <c r="I51" s="26"/>
      <c r="J51" s="26"/>
      <c r="K51" s="17">
        <f t="shared" si="7"/>
        <v>0</v>
      </c>
      <c r="L51" s="18">
        <f t="shared" si="13"/>
        <v>0</v>
      </c>
      <c r="M51" s="16">
        <f t="shared" si="14"/>
        <v>0</v>
      </c>
      <c r="N51" s="16">
        <f t="shared" si="15"/>
        <v>0</v>
      </c>
      <c r="O51" s="16">
        <f t="shared" si="16"/>
        <v>0</v>
      </c>
      <c r="P51" s="17">
        <f t="shared" si="17"/>
        <v>0</v>
      </c>
      <c r="R51" s="14"/>
    </row>
    <row r="52" spans="1:18" ht="12.75" x14ac:dyDescent="0.25">
      <c r="A52" s="81"/>
      <c r="B52" s="81"/>
      <c r="C52" s="80" t="s">
        <v>98</v>
      </c>
      <c r="D52" s="115" t="s">
        <v>73</v>
      </c>
      <c r="E52" s="111">
        <v>845.86</v>
      </c>
      <c r="F52" s="28"/>
      <c r="G52" s="26"/>
      <c r="H52" s="16">
        <f t="shared" si="0"/>
        <v>0</v>
      </c>
      <c r="I52" s="26"/>
      <c r="J52" s="26"/>
      <c r="K52" s="17">
        <f t="shared" si="7"/>
        <v>0</v>
      </c>
      <c r="L52" s="18">
        <f t="shared" si="13"/>
        <v>0</v>
      </c>
      <c r="M52" s="16">
        <f t="shared" si="14"/>
        <v>0</v>
      </c>
      <c r="N52" s="16">
        <f t="shared" si="15"/>
        <v>0</v>
      </c>
      <c r="O52" s="16">
        <f t="shared" si="16"/>
        <v>0</v>
      </c>
      <c r="P52" s="17">
        <f t="shared" si="17"/>
        <v>0</v>
      </c>
      <c r="R52" s="14"/>
    </row>
    <row r="53" spans="1:18" ht="42" x14ac:dyDescent="0.25">
      <c r="A53" s="80">
        <v>22</v>
      </c>
      <c r="B53" s="80" t="s">
        <v>66</v>
      </c>
      <c r="C53" s="80" t="s">
        <v>105</v>
      </c>
      <c r="D53" s="115" t="s">
        <v>73</v>
      </c>
      <c r="E53" s="111">
        <v>219</v>
      </c>
      <c r="F53" s="28"/>
      <c r="G53" s="26"/>
      <c r="H53" s="16">
        <f t="shared" si="0"/>
        <v>0</v>
      </c>
      <c r="I53" s="26"/>
      <c r="J53" s="26"/>
      <c r="K53" s="17">
        <f t="shared" si="7"/>
        <v>0</v>
      </c>
      <c r="L53" s="18">
        <f>ROUND(E53*F53,2)</f>
        <v>0</v>
      </c>
      <c r="M53" s="16">
        <f t="shared" si="14"/>
        <v>0</v>
      </c>
      <c r="N53" s="16">
        <f t="shared" si="15"/>
        <v>0</v>
      </c>
      <c r="O53" s="16">
        <f t="shared" si="16"/>
        <v>0</v>
      </c>
      <c r="P53" s="17">
        <f t="shared" si="17"/>
        <v>0</v>
      </c>
      <c r="R53" s="14"/>
    </row>
    <row r="54" spans="1:18" ht="12.75" x14ac:dyDescent="0.25">
      <c r="A54" s="80"/>
      <c r="B54" s="81"/>
      <c r="C54" s="80" t="s">
        <v>581</v>
      </c>
      <c r="D54" s="113" t="s">
        <v>83</v>
      </c>
      <c r="E54" s="111">
        <v>1095</v>
      </c>
      <c r="F54" s="28"/>
      <c r="G54" s="26"/>
      <c r="H54" s="16">
        <f t="shared" si="0"/>
        <v>0</v>
      </c>
      <c r="I54" s="26"/>
      <c r="J54" s="26"/>
      <c r="K54" s="17">
        <f t="shared" si="7"/>
        <v>0</v>
      </c>
      <c r="L54" s="18">
        <f t="shared" si="13"/>
        <v>0</v>
      </c>
      <c r="M54" s="16">
        <f t="shared" si="14"/>
        <v>0</v>
      </c>
      <c r="N54" s="16">
        <f t="shared" si="15"/>
        <v>0</v>
      </c>
      <c r="O54" s="16">
        <f t="shared" si="16"/>
        <v>0</v>
      </c>
      <c r="P54" s="17">
        <f t="shared" si="17"/>
        <v>0</v>
      </c>
      <c r="R54" s="14"/>
    </row>
    <row r="55" spans="1:18" ht="12.75" x14ac:dyDescent="0.25">
      <c r="A55" s="81"/>
      <c r="B55" s="81"/>
      <c r="C55" s="80" t="s">
        <v>98</v>
      </c>
      <c r="D55" s="115" t="s">
        <v>73</v>
      </c>
      <c r="E55" s="111">
        <v>241.43</v>
      </c>
      <c r="F55" s="28"/>
      <c r="G55" s="26"/>
      <c r="H55" s="16">
        <f t="shared" si="0"/>
        <v>0</v>
      </c>
      <c r="I55" s="26"/>
      <c r="J55" s="26"/>
      <c r="K55" s="17">
        <f t="shared" si="7"/>
        <v>0</v>
      </c>
      <c r="L55" s="18">
        <f t="shared" si="13"/>
        <v>0</v>
      </c>
      <c r="M55" s="16">
        <f t="shared" si="14"/>
        <v>0</v>
      </c>
      <c r="N55" s="16">
        <f t="shared" si="15"/>
        <v>0</v>
      </c>
      <c r="O55" s="16">
        <f t="shared" si="16"/>
        <v>0</v>
      </c>
      <c r="P55" s="17">
        <f t="shared" si="17"/>
        <v>0</v>
      </c>
      <c r="R55" s="14"/>
    </row>
    <row r="56" spans="1:18" ht="12.75" x14ac:dyDescent="0.25">
      <c r="A56" s="81"/>
      <c r="B56" s="81" t="s">
        <v>66</v>
      </c>
      <c r="C56" s="80" t="s">
        <v>106</v>
      </c>
      <c r="D56" s="115" t="s">
        <v>68</v>
      </c>
      <c r="E56" s="111">
        <v>883.49</v>
      </c>
      <c r="F56" s="28"/>
      <c r="G56" s="26"/>
      <c r="H56" s="16">
        <f t="shared" si="0"/>
        <v>0</v>
      </c>
      <c r="I56" s="26"/>
      <c r="J56" s="26"/>
      <c r="K56" s="17">
        <f t="shared" si="7"/>
        <v>0</v>
      </c>
      <c r="L56" s="18">
        <f t="shared" si="13"/>
        <v>0</v>
      </c>
      <c r="M56" s="16">
        <f t="shared" si="14"/>
        <v>0</v>
      </c>
      <c r="N56" s="16">
        <f t="shared" si="15"/>
        <v>0</v>
      </c>
      <c r="O56" s="16">
        <f t="shared" si="16"/>
        <v>0</v>
      </c>
      <c r="P56" s="17">
        <f t="shared" si="17"/>
        <v>0</v>
      </c>
      <c r="R56" s="14"/>
    </row>
    <row r="57" spans="1:18" x14ac:dyDescent="0.25">
      <c r="A57" s="80">
        <v>23</v>
      </c>
      <c r="B57" s="80" t="s">
        <v>66</v>
      </c>
      <c r="C57" s="80" t="s">
        <v>107</v>
      </c>
      <c r="D57" s="113" t="s">
        <v>68</v>
      </c>
      <c r="E57" s="111">
        <v>2239.84</v>
      </c>
      <c r="F57" s="28"/>
      <c r="G57" s="26"/>
      <c r="H57" s="16">
        <f t="shared" si="0"/>
        <v>0</v>
      </c>
      <c r="I57" s="26"/>
      <c r="J57" s="26"/>
      <c r="K57" s="17">
        <f t="shared" si="7"/>
        <v>0</v>
      </c>
      <c r="L57" s="18">
        <f t="shared" si="13"/>
        <v>0</v>
      </c>
      <c r="M57" s="16">
        <f t="shared" si="14"/>
        <v>0</v>
      </c>
      <c r="N57" s="16">
        <f t="shared" si="15"/>
        <v>0</v>
      </c>
      <c r="O57" s="16">
        <f t="shared" si="16"/>
        <v>0</v>
      </c>
      <c r="P57" s="17">
        <f t="shared" si="17"/>
        <v>0</v>
      </c>
      <c r="R57" s="14"/>
    </row>
    <row r="58" spans="1:18" x14ac:dyDescent="0.25">
      <c r="A58" s="80">
        <v>24</v>
      </c>
      <c r="B58" s="80" t="s">
        <v>66</v>
      </c>
      <c r="C58" s="80" t="s">
        <v>108</v>
      </c>
      <c r="D58" s="113" t="s">
        <v>68</v>
      </c>
      <c r="E58" s="111">
        <v>2215.84</v>
      </c>
      <c r="F58" s="28"/>
      <c r="G58" s="26"/>
      <c r="H58" s="16">
        <f t="shared" si="0"/>
        <v>0</v>
      </c>
      <c r="I58" s="26"/>
      <c r="J58" s="26"/>
      <c r="K58" s="17">
        <f t="shared" si="7"/>
        <v>0</v>
      </c>
      <c r="L58" s="18">
        <f t="shared" si="13"/>
        <v>0</v>
      </c>
      <c r="M58" s="16">
        <f t="shared" si="14"/>
        <v>0</v>
      </c>
      <c r="N58" s="16">
        <f t="shared" si="15"/>
        <v>0</v>
      </c>
      <c r="O58" s="16">
        <f t="shared" si="16"/>
        <v>0</v>
      </c>
      <c r="P58" s="17">
        <f t="shared" si="17"/>
        <v>0</v>
      </c>
      <c r="R58" s="14"/>
    </row>
    <row r="59" spans="1:18" x14ac:dyDescent="0.25">
      <c r="A59" s="80">
        <v>25</v>
      </c>
      <c r="B59" s="80" t="s">
        <v>66</v>
      </c>
      <c r="C59" s="80" t="s">
        <v>109</v>
      </c>
      <c r="D59" s="113" t="s">
        <v>68</v>
      </c>
      <c r="E59" s="111">
        <v>725.82</v>
      </c>
      <c r="F59" s="28"/>
      <c r="G59" s="26"/>
      <c r="H59" s="16">
        <f t="shared" si="0"/>
        <v>0</v>
      </c>
      <c r="I59" s="26"/>
      <c r="J59" s="26"/>
      <c r="K59" s="17">
        <f t="shared" si="7"/>
        <v>0</v>
      </c>
      <c r="L59" s="18">
        <f t="shared" si="13"/>
        <v>0</v>
      </c>
      <c r="M59" s="16">
        <f t="shared" si="14"/>
        <v>0</v>
      </c>
      <c r="N59" s="16">
        <f t="shared" si="15"/>
        <v>0</v>
      </c>
      <c r="O59" s="16">
        <f t="shared" si="16"/>
        <v>0</v>
      </c>
      <c r="P59" s="17">
        <f t="shared" si="17"/>
        <v>0</v>
      </c>
      <c r="R59" s="14"/>
    </row>
    <row r="60" spans="1:18" x14ac:dyDescent="0.25">
      <c r="A60" s="80">
        <v>26</v>
      </c>
      <c r="B60" s="80" t="s">
        <v>66</v>
      </c>
      <c r="C60" s="80" t="s">
        <v>110</v>
      </c>
      <c r="D60" s="113" t="s">
        <v>68</v>
      </c>
      <c r="E60" s="111">
        <v>725.82</v>
      </c>
      <c r="F60" s="28"/>
      <c r="G60" s="26"/>
      <c r="H60" s="16">
        <f t="shared" si="0"/>
        <v>0</v>
      </c>
      <c r="I60" s="26"/>
      <c r="J60" s="26"/>
      <c r="K60" s="17">
        <f t="shared" si="7"/>
        <v>0</v>
      </c>
      <c r="L60" s="18">
        <f t="shared" si="13"/>
        <v>0</v>
      </c>
      <c r="M60" s="16">
        <f t="shared" si="14"/>
        <v>0</v>
      </c>
      <c r="N60" s="16">
        <f t="shared" si="15"/>
        <v>0</v>
      </c>
      <c r="O60" s="16">
        <f t="shared" si="16"/>
        <v>0</v>
      </c>
      <c r="P60" s="17">
        <f t="shared" si="17"/>
        <v>0</v>
      </c>
      <c r="R60" s="14"/>
    </row>
    <row r="61" spans="1:18" x14ac:dyDescent="0.25">
      <c r="A61" s="80">
        <v>27</v>
      </c>
      <c r="B61" s="80" t="s">
        <v>66</v>
      </c>
      <c r="C61" s="83" t="s">
        <v>111</v>
      </c>
      <c r="D61" s="113" t="s">
        <v>68</v>
      </c>
      <c r="E61" s="111">
        <v>280</v>
      </c>
      <c r="F61" s="28"/>
      <c r="G61" s="26"/>
      <c r="H61" s="16">
        <f t="shared" si="0"/>
        <v>0</v>
      </c>
      <c r="I61" s="26"/>
      <c r="J61" s="26"/>
      <c r="K61" s="17">
        <f t="shared" si="7"/>
        <v>0</v>
      </c>
      <c r="L61" s="18">
        <f t="shared" si="13"/>
        <v>0</v>
      </c>
      <c r="M61" s="16">
        <f t="shared" si="14"/>
        <v>0</v>
      </c>
      <c r="N61" s="16">
        <f t="shared" si="15"/>
        <v>0</v>
      </c>
      <c r="O61" s="16">
        <f t="shared" si="16"/>
        <v>0</v>
      </c>
      <c r="P61" s="17">
        <f t="shared" si="17"/>
        <v>0</v>
      </c>
      <c r="R61" s="14"/>
    </row>
    <row r="62" spans="1:18" x14ac:dyDescent="0.25">
      <c r="A62" s="80">
        <v>28</v>
      </c>
      <c r="B62" s="80" t="s">
        <v>66</v>
      </c>
      <c r="C62" s="80" t="s">
        <v>112</v>
      </c>
      <c r="D62" s="113" t="s">
        <v>68</v>
      </c>
      <c r="E62" s="111">
        <v>1898</v>
      </c>
      <c r="F62" s="28"/>
      <c r="G62" s="26"/>
      <c r="H62" s="16">
        <f t="shared" si="0"/>
        <v>0</v>
      </c>
      <c r="I62" s="26"/>
      <c r="J62" s="26"/>
      <c r="K62" s="17">
        <f t="shared" si="7"/>
        <v>0</v>
      </c>
      <c r="L62" s="18">
        <f t="shared" si="13"/>
        <v>0</v>
      </c>
      <c r="M62" s="16">
        <f t="shared" si="14"/>
        <v>0</v>
      </c>
      <c r="N62" s="16">
        <f t="shared" si="15"/>
        <v>0</v>
      </c>
      <c r="O62" s="16">
        <f t="shared" si="16"/>
        <v>0</v>
      </c>
      <c r="P62" s="17">
        <f t="shared" si="17"/>
        <v>0</v>
      </c>
      <c r="R62" s="14"/>
    </row>
    <row r="63" spans="1:18" x14ac:dyDescent="0.25">
      <c r="A63" s="80">
        <v>29</v>
      </c>
      <c r="B63" s="80" t="s">
        <v>66</v>
      </c>
      <c r="C63" s="80" t="s">
        <v>113</v>
      </c>
      <c r="D63" s="113" t="s">
        <v>68</v>
      </c>
      <c r="E63" s="111">
        <v>1795</v>
      </c>
      <c r="F63" s="28"/>
      <c r="G63" s="26"/>
      <c r="H63" s="16">
        <f t="shared" si="0"/>
        <v>0</v>
      </c>
      <c r="I63" s="26"/>
      <c r="J63" s="26"/>
      <c r="K63" s="17">
        <f t="shared" si="7"/>
        <v>0</v>
      </c>
      <c r="L63" s="18">
        <f t="shared" si="13"/>
        <v>0</v>
      </c>
      <c r="M63" s="16">
        <f t="shared" si="14"/>
        <v>0</v>
      </c>
      <c r="N63" s="16">
        <f t="shared" si="15"/>
        <v>0</v>
      </c>
      <c r="O63" s="16">
        <f t="shared" si="16"/>
        <v>0</v>
      </c>
      <c r="P63" s="17">
        <f t="shared" si="17"/>
        <v>0</v>
      </c>
      <c r="R63" s="14"/>
    </row>
    <row r="64" spans="1:18" x14ac:dyDescent="0.25">
      <c r="A64" s="80">
        <v>30</v>
      </c>
      <c r="B64" s="80" t="s">
        <v>66</v>
      </c>
      <c r="C64" s="80" t="s">
        <v>114</v>
      </c>
      <c r="D64" s="113" t="s">
        <v>96</v>
      </c>
      <c r="E64" s="111">
        <v>1</v>
      </c>
      <c r="F64" s="28"/>
      <c r="G64" s="26"/>
      <c r="H64" s="16">
        <f t="shared" si="0"/>
        <v>0</v>
      </c>
      <c r="I64" s="26"/>
      <c r="J64" s="26"/>
      <c r="K64" s="17">
        <f t="shared" si="7"/>
        <v>0</v>
      </c>
      <c r="L64" s="18">
        <f t="shared" si="13"/>
        <v>0</v>
      </c>
      <c r="M64" s="16">
        <f t="shared" si="14"/>
        <v>0</v>
      </c>
      <c r="N64" s="16">
        <f t="shared" si="15"/>
        <v>0</v>
      </c>
      <c r="O64" s="16">
        <f t="shared" si="16"/>
        <v>0</v>
      </c>
      <c r="P64" s="17">
        <f t="shared" si="17"/>
        <v>0</v>
      </c>
      <c r="R64" s="14"/>
    </row>
    <row r="65" spans="1:18" x14ac:dyDescent="0.25">
      <c r="A65" s="80">
        <v>31</v>
      </c>
      <c r="B65" s="80" t="s">
        <v>66</v>
      </c>
      <c r="C65" s="80" t="s">
        <v>115</v>
      </c>
      <c r="D65" s="113" t="s">
        <v>116</v>
      </c>
      <c r="E65" s="111">
        <v>14</v>
      </c>
      <c r="F65" s="28"/>
      <c r="G65" s="26"/>
      <c r="H65" s="16">
        <f t="shared" si="0"/>
        <v>0</v>
      </c>
      <c r="I65" s="26"/>
      <c r="J65" s="26"/>
      <c r="K65" s="17">
        <f t="shared" si="7"/>
        <v>0</v>
      </c>
      <c r="L65" s="18">
        <f t="shared" si="13"/>
        <v>0</v>
      </c>
      <c r="M65" s="16">
        <f t="shared" si="14"/>
        <v>0</v>
      </c>
      <c r="N65" s="16">
        <f t="shared" si="15"/>
        <v>0</v>
      </c>
      <c r="O65" s="16">
        <f t="shared" si="16"/>
        <v>0</v>
      </c>
      <c r="P65" s="17">
        <f t="shared" si="17"/>
        <v>0</v>
      </c>
      <c r="R65" s="14"/>
    </row>
    <row r="66" spans="1:18" ht="12.75" x14ac:dyDescent="0.25">
      <c r="A66" s="81"/>
      <c r="B66" s="81"/>
      <c r="C66" s="80" t="s">
        <v>117</v>
      </c>
      <c r="D66" s="113" t="s">
        <v>70</v>
      </c>
      <c r="E66" s="111">
        <v>2</v>
      </c>
      <c r="F66" s="28"/>
      <c r="G66" s="26"/>
      <c r="H66" s="16">
        <f t="shared" si="0"/>
        <v>0</v>
      </c>
      <c r="I66" s="26"/>
      <c r="J66" s="26"/>
      <c r="K66" s="17">
        <f t="shared" si="7"/>
        <v>0</v>
      </c>
      <c r="L66" s="18">
        <f t="shared" si="13"/>
        <v>0</v>
      </c>
      <c r="M66" s="16">
        <f t="shared" si="14"/>
        <v>0</v>
      </c>
      <c r="N66" s="16">
        <f t="shared" si="15"/>
        <v>0</v>
      </c>
      <c r="O66" s="16">
        <f t="shared" si="16"/>
        <v>0</v>
      </c>
      <c r="P66" s="17">
        <f t="shared" si="17"/>
        <v>0</v>
      </c>
    </row>
    <row r="67" spans="1:18" x14ac:dyDescent="0.25">
      <c r="A67" s="256" t="s">
        <v>118</v>
      </c>
      <c r="B67" s="257"/>
      <c r="C67" s="257"/>
      <c r="D67" s="257"/>
      <c r="E67" s="257"/>
      <c r="F67" s="257"/>
      <c r="G67" s="257"/>
      <c r="H67" s="257"/>
      <c r="I67" s="257"/>
      <c r="J67" s="257"/>
      <c r="K67" s="258"/>
      <c r="L67" s="29">
        <f>SUM(L14:L66)</f>
        <v>0</v>
      </c>
      <c r="M67" s="30">
        <f>SUM(M14:M66)</f>
        <v>0</v>
      </c>
      <c r="N67" s="30">
        <f>SUM(N14:N66)</f>
        <v>0</v>
      </c>
      <c r="O67" s="30">
        <f>SUM(O14:O66)</f>
        <v>0</v>
      </c>
      <c r="P67" s="31">
        <f>SUM(P14:P66)</f>
        <v>0</v>
      </c>
    </row>
    <row r="68" spans="1:18" x14ac:dyDescent="0.25">
      <c r="A68" s="12"/>
      <c r="B68" s="149"/>
      <c r="C68" s="12"/>
      <c r="D68" s="12"/>
      <c r="E68" s="149"/>
      <c r="F68" s="12"/>
      <c r="G68" s="12"/>
      <c r="H68" s="12"/>
      <c r="I68" s="12"/>
      <c r="J68" s="12"/>
      <c r="K68" s="12"/>
      <c r="L68" s="12"/>
      <c r="M68" s="12"/>
      <c r="N68" s="12"/>
      <c r="O68" s="12"/>
      <c r="P68" s="12"/>
    </row>
    <row r="69" spans="1:18" x14ac:dyDescent="0.25">
      <c r="A69" s="12"/>
      <c r="B69" s="149"/>
      <c r="C69" s="12"/>
      <c r="D69" s="12"/>
      <c r="E69" s="149"/>
      <c r="F69" s="12"/>
      <c r="G69" s="12"/>
      <c r="H69" s="12"/>
      <c r="I69" s="12"/>
      <c r="J69" s="12"/>
      <c r="K69" s="12"/>
      <c r="L69" s="12"/>
      <c r="M69" s="12"/>
      <c r="N69" s="12"/>
      <c r="O69" s="12"/>
      <c r="P69" s="12"/>
    </row>
    <row r="70" spans="1:18" x14ac:dyDescent="0.25">
      <c r="A70" s="7" t="s">
        <v>19</v>
      </c>
      <c r="B70" s="149"/>
      <c r="C70" s="255">
        <f>'Kops a'!C41:H41</f>
        <v>0</v>
      </c>
      <c r="D70" s="255"/>
      <c r="E70" s="255"/>
      <c r="F70" s="255"/>
      <c r="G70" s="255"/>
      <c r="H70" s="255"/>
      <c r="I70" s="12"/>
      <c r="J70" s="12"/>
      <c r="K70" s="12"/>
      <c r="L70" s="12"/>
      <c r="M70" s="12"/>
      <c r="N70" s="12"/>
      <c r="O70" s="12"/>
      <c r="P70" s="12"/>
    </row>
    <row r="71" spans="1:18" x14ac:dyDescent="0.25">
      <c r="A71" s="12"/>
      <c r="B71" s="149"/>
      <c r="C71" s="204" t="s">
        <v>20</v>
      </c>
      <c r="D71" s="204"/>
      <c r="E71" s="204"/>
      <c r="F71" s="204"/>
      <c r="G71" s="204"/>
      <c r="H71" s="204"/>
      <c r="I71" s="12"/>
      <c r="J71" s="12"/>
      <c r="K71" s="12"/>
      <c r="L71" s="12"/>
      <c r="M71" s="12"/>
      <c r="N71" s="12"/>
      <c r="O71" s="12"/>
      <c r="P71" s="12"/>
    </row>
    <row r="72" spans="1:18" x14ac:dyDescent="0.25">
      <c r="A72" s="12"/>
      <c r="B72" s="149"/>
      <c r="C72" s="12"/>
      <c r="D72" s="12"/>
      <c r="E72" s="149"/>
      <c r="F72" s="12"/>
      <c r="G72" s="12"/>
      <c r="H72" s="12"/>
      <c r="I72" s="12"/>
      <c r="J72" s="12"/>
      <c r="K72" s="12"/>
      <c r="L72" s="12"/>
      <c r="M72" s="12"/>
      <c r="N72" s="12"/>
      <c r="O72" s="12"/>
      <c r="P72" s="12"/>
    </row>
    <row r="73" spans="1:18" x14ac:dyDescent="0.25">
      <c r="A73" s="53" t="str">
        <f>'Kops a'!A44</f>
        <v>Tāme sastādīta 20__. gada __. _________</v>
      </c>
      <c r="B73" s="84"/>
      <c r="C73" s="54"/>
      <c r="D73" s="54"/>
      <c r="E73" s="149"/>
      <c r="F73" s="12"/>
      <c r="G73" s="12"/>
      <c r="H73" s="12"/>
      <c r="I73" s="12"/>
      <c r="J73" s="12"/>
      <c r="K73" s="12"/>
      <c r="L73" s="12"/>
      <c r="M73" s="12"/>
      <c r="N73" s="12"/>
      <c r="O73" s="12"/>
      <c r="P73" s="12"/>
    </row>
    <row r="74" spans="1:18" x14ac:dyDescent="0.25">
      <c r="A74" s="12"/>
      <c r="B74" s="149"/>
      <c r="C74" s="12"/>
      <c r="D74" s="12"/>
      <c r="E74" s="149"/>
      <c r="F74" s="12"/>
      <c r="G74" s="12"/>
      <c r="H74" s="12"/>
      <c r="I74" s="12"/>
      <c r="J74" s="12"/>
      <c r="K74" s="12"/>
      <c r="L74" s="12"/>
      <c r="M74" s="12"/>
      <c r="N74" s="12"/>
      <c r="O74" s="12"/>
      <c r="P74" s="12"/>
    </row>
    <row r="75" spans="1:18" x14ac:dyDescent="0.25">
      <c r="A75" s="7" t="s">
        <v>49</v>
      </c>
      <c r="B75" s="149"/>
      <c r="C75" s="255">
        <f>'Kops a'!C46:H46</f>
        <v>0</v>
      </c>
      <c r="D75" s="255"/>
      <c r="E75" s="255"/>
      <c r="F75" s="255"/>
      <c r="G75" s="255"/>
      <c r="H75" s="255"/>
      <c r="I75" s="12"/>
      <c r="J75" s="12"/>
      <c r="K75" s="12"/>
      <c r="L75" s="12"/>
      <c r="M75" s="12"/>
      <c r="N75" s="12"/>
      <c r="O75" s="12"/>
      <c r="P75" s="12"/>
    </row>
    <row r="76" spans="1:18" x14ac:dyDescent="0.25">
      <c r="A76" s="12"/>
      <c r="B76" s="149"/>
      <c r="C76" s="204" t="s">
        <v>20</v>
      </c>
      <c r="D76" s="204"/>
      <c r="E76" s="204"/>
      <c r="F76" s="204"/>
      <c r="G76" s="204"/>
      <c r="H76" s="204"/>
      <c r="I76" s="12"/>
      <c r="J76" s="12"/>
      <c r="K76" s="12"/>
      <c r="L76" s="12"/>
      <c r="M76" s="12"/>
      <c r="N76" s="12"/>
      <c r="O76" s="12"/>
      <c r="P76" s="12"/>
    </row>
    <row r="77" spans="1:18" x14ac:dyDescent="0.25">
      <c r="A77" s="12"/>
      <c r="B77" s="149"/>
      <c r="C77" s="12"/>
      <c r="D77" s="12"/>
      <c r="E77" s="149"/>
      <c r="F77" s="12"/>
      <c r="G77" s="12"/>
      <c r="H77" s="12"/>
      <c r="I77" s="12"/>
      <c r="J77" s="12"/>
      <c r="K77" s="12"/>
      <c r="L77" s="12"/>
      <c r="M77" s="12"/>
      <c r="N77" s="12"/>
      <c r="O77" s="12"/>
      <c r="P77" s="12"/>
    </row>
    <row r="78" spans="1:18" x14ac:dyDescent="0.25">
      <c r="A78" s="53" t="s">
        <v>119</v>
      </c>
      <c r="B78" s="84"/>
      <c r="C78" s="55">
        <f>'Kops a'!C49</f>
        <v>0</v>
      </c>
      <c r="D78" s="54"/>
      <c r="E78" s="149"/>
      <c r="F78" s="12"/>
      <c r="G78" s="12"/>
      <c r="H78" s="12"/>
      <c r="I78" s="12"/>
      <c r="J78" s="12"/>
      <c r="K78" s="12"/>
      <c r="L78" s="12"/>
      <c r="M78" s="12"/>
      <c r="N78" s="12"/>
      <c r="O78" s="12"/>
      <c r="P78" s="12"/>
    </row>
    <row r="79" spans="1:18" x14ac:dyDescent="0.25">
      <c r="A79" s="12"/>
      <c r="B79" s="149"/>
      <c r="C79" s="12"/>
      <c r="D79" s="12"/>
      <c r="E79" s="149"/>
      <c r="F79" s="12"/>
      <c r="G79" s="12"/>
      <c r="H79" s="12"/>
      <c r="I79" s="12"/>
      <c r="J79" s="12"/>
      <c r="K79" s="12"/>
      <c r="L79" s="12"/>
      <c r="M79" s="12"/>
      <c r="N79" s="12"/>
      <c r="O79" s="12"/>
      <c r="P79" s="12"/>
    </row>
    <row r="80" spans="1:18" ht="13.5" x14ac:dyDescent="0.25">
      <c r="B80" s="37" t="s">
        <v>120</v>
      </c>
      <c r="E80" s="143"/>
    </row>
    <row r="81" spans="2:5" ht="12" x14ac:dyDescent="0.25">
      <c r="B81" s="198" t="s">
        <v>121</v>
      </c>
      <c r="E81" s="143"/>
    </row>
    <row r="82" spans="2:5" ht="12" x14ac:dyDescent="0.25">
      <c r="B82" s="198" t="s">
        <v>122</v>
      </c>
      <c r="E82" s="143"/>
    </row>
    <row r="83" spans="2:5" x14ac:dyDescent="0.25">
      <c r="B83" s="143"/>
      <c r="E83" s="143"/>
    </row>
    <row r="84" spans="2:5" x14ac:dyDescent="0.25">
      <c r="B84" s="143"/>
      <c r="E84" s="143"/>
    </row>
    <row r="85" spans="2:5" x14ac:dyDescent="0.25">
      <c r="B85" s="143"/>
      <c r="E85" s="143"/>
    </row>
    <row r="86" spans="2:5" x14ac:dyDescent="0.25">
      <c r="B86" s="143"/>
      <c r="E86" s="143"/>
    </row>
    <row r="87" spans="2:5" x14ac:dyDescent="0.25">
      <c r="B87" s="143"/>
      <c r="E87" s="143"/>
    </row>
    <row r="88" spans="2:5" x14ac:dyDescent="0.25">
      <c r="B88" s="143"/>
      <c r="E88" s="143"/>
    </row>
    <row r="89" spans="2:5" x14ac:dyDescent="0.25">
      <c r="B89" s="143"/>
      <c r="E89" s="143"/>
    </row>
    <row r="90" spans="2:5" x14ac:dyDescent="0.25">
      <c r="B90" s="143"/>
      <c r="E90" s="143"/>
    </row>
    <row r="91" spans="2:5" x14ac:dyDescent="0.25">
      <c r="B91" s="143"/>
      <c r="E91" s="143"/>
    </row>
    <row r="92" spans="2:5" x14ac:dyDescent="0.25">
      <c r="B92" s="143"/>
      <c r="E92" s="143"/>
    </row>
    <row r="93" spans="2:5" x14ac:dyDescent="0.25">
      <c r="B93" s="143"/>
      <c r="E93" s="143"/>
    </row>
    <row r="94" spans="2:5" x14ac:dyDescent="0.25">
      <c r="B94" s="143"/>
      <c r="E94" s="143"/>
    </row>
    <row r="95" spans="2:5" x14ac:dyDescent="0.25">
      <c r="B95" s="143"/>
      <c r="E95" s="143"/>
    </row>
    <row r="96" spans="2:5" x14ac:dyDescent="0.25">
      <c r="B96" s="143"/>
      <c r="E96" s="143"/>
    </row>
  </sheetData>
  <mergeCells count="22">
    <mergeCell ref="C2:I2"/>
    <mergeCell ref="C3:I3"/>
    <mergeCell ref="C4:I4"/>
    <mergeCell ref="A9:F9"/>
    <mergeCell ref="F12:K12"/>
    <mergeCell ref="J9:M9"/>
    <mergeCell ref="L12:P12"/>
    <mergeCell ref="A12:A13"/>
    <mergeCell ref="B12:B13"/>
    <mergeCell ref="C12:C13"/>
    <mergeCell ref="D12:D13"/>
    <mergeCell ref="N9:O9"/>
    <mergeCell ref="D5:L5"/>
    <mergeCell ref="D6:L6"/>
    <mergeCell ref="D7:L7"/>
    <mergeCell ref="D8:L8"/>
    <mergeCell ref="E12:E13"/>
    <mergeCell ref="C75:H75"/>
    <mergeCell ref="C76:H76"/>
    <mergeCell ref="C70:H70"/>
    <mergeCell ref="C71:H71"/>
    <mergeCell ref="A67:K67"/>
  </mergeCells>
  <conditionalFormatting sqref="F14:G66 I14:J66">
    <cfRule type="cellIs" dxfId="292" priority="25" operator="equal">
      <formula>0</formula>
    </cfRule>
  </conditionalFormatting>
  <conditionalFormatting sqref="N9:O9 K14:P66 H14:H66">
    <cfRule type="cellIs" dxfId="291" priority="23" operator="equal">
      <formula>0</formula>
    </cfRule>
  </conditionalFormatting>
  <conditionalFormatting sqref="A9:F9">
    <cfRule type="containsText" dxfId="290" priority="21"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289" priority="20" operator="equal">
      <formula>0</formula>
    </cfRule>
  </conditionalFormatting>
  <conditionalFormatting sqref="O10:P10">
    <cfRule type="cellIs" dxfId="288" priority="19" operator="equal">
      <formula>"20__. gada __. _________"</formula>
    </cfRule>
  </conditionalFormatting>
  <conditionalFormatting sqref="A67:K67">
    <cfRule type="containsText" dxfId="287" priority="17" operator="containsText" text="Tiešās izmaksas kopā, t. sk. darba devēja sociālais nodoklis __.__% ">
      <formula>NOT(ISERROR(SEARCH("Tiešās izmaksas kopā, t. sk. darba devēja sociālais nodoklis __.__% ",A67)))</formula>
    </cfRule>
  </conditionalFormatting>
  <conditionalFormatting sqref="C75:H75">
    <cfRule type="cellIs" dxfId="286" priority="14" operator="equal">
      <formula>0</formula>
    </cfRule>
  </conditionalFormatting>
  <conditionalFormatting sqref="C70:H70">
    <cfRule type="cellIs" dxfId="285" priority="13" operator="equal">
      <formula>0</formula>
    </cfRule>
  </conditionalFormatting>
  <conditionalFormatting sqref="L67:P67">
    <cfRule type="cellIs" dxfId="284" priority="12" operator="equal">
      <formula>0</formula>
    </cfRule>
  </conditionalFormatting>
  <conditionalFormatting sqref="C4:I4">
    <cfRule type="cellIs" dxfId="283" priority="11" operator="equal">
      <formula>0</formula>
    </cfRule>
  </conditionalFormatting>
  <conditionalFormatting sqref="D5:L8">
    <cfRule type="cellIs" dxfId="282" priority="9" operator="equal">
      <formula>0</formula>
    </cfRule>
  </conditionalFormatting>
  <conditionalFormatting sqref="C75:H75 C78 C70:H70">
    <cfRule type="cellIs" dxfId="281" priority="8" operator="equal">
      <formula>0</formula>
    </cfRule>
  </conditionalFormatting>
  <conditionalFormatting sqref="D1">
    <cfRule type="cellIs" dxfId="280" priority="7" operator="equal">
      <formula>0</formula>
    </cfRule>
  </conditionalFormatting>
  <pageMargins left="0" right="0" top="0.78740157480314965" bottom="0" header="0" footer="0.31496062992125984"/>
  <pageSetup paperSize="9" orientation="landscape" r:id="rId1"/>
  <rowBreaks count="1" manualBreakCount="1">
    <brk id="26" max="16383"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16" operator="containsText" id="{BC596309-6EE4-47E0-A590-F3D2F6DA868B}">
            <xm:f>NOT(ISERROR(SEARCH("Tāme sastādīta ____. gada ___. ______________",A73)))</xm:f>
            <xm:f>"Tāme sastādīta ____. gada ___. ______________"</xm:f>
            <x14:dxf>
              <font>
                <color auto="1"/>
              </font>
              <fill>
                <patternFill>
                  <bgColor rgb="FFC6EFCE"/>
                </patternFill>
              </fill>
            </x14:dxf>
          </x14:cfRule>
          <xm:sqref>A73</xm:sqref>
        </x14:conditionalFormatting>
        <x14:conditionalFormatting xmlns:xm="http://schemas.microsoft.com/office/excel/2006/main">
          <x14:cfRule type="containsText" priority="15" operator="containsText" id="{A5053C80-E745-4777-A201-BBBD02E74FC0}">
            <xm:f>NOT(ISERROR(SEARCH("Sertifikāta Nr. _________________________________",A78)))</xm:f>
            <xm:f>"Sertifikāta Nr. _________________________________"</xm:f>
            <x14:dxf>
              <font>
                <color auto="1"/>
              </font>
              <fill>
                <patternFill>
                  <bgColor rgb="FFC6EFCE"/>
                </patternFill>
              </fill>
            </x14:dxf>
          </x14:cfRule>
          <xm:sqref>A78</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P40"/>
  <sheetViews>
    <sheetView view="pageBreakPreview" topLeftCell="A18" zoomScale="130" zoomScaleNormal="100" zoomScaleSheetLayoutView="130" workbookViewId="0">
      <selection activeCell="I14" sqref="I14:J24"/>
    </sheetView>
  </sheetViews>
  <sheetFormatPr defaultColWidth="9.140625" defaultRowHeight="11.25" x14ac:dyDescent="0.25"/>
  <cols>
    <col min="1" max="1" width="4.5703125" style="7" customWidth="1"/>
    <col min="2" max="2" width="5.28515625" style="7" customWidth="1"/>
    <col min="3" max="3" width="43.85546875" style="7" customWidth="1"/>
    <col min="4" max="4" width="5.85546875" style="7" customWidth="1"/>
    <col min="5" max="5" width="7.42578125" style="40" customWidth="1"/>
    <col min="6" max="11" width="5.7109375" style="7" customWidth="1"/>
    <col min="12" max="12" width="8.5703125" style="7" customWidth="1"/>
    <col min="13" max="13" width="7.140625" style="7" customWidth="1"/>
    <col min="14" max="14" width="7.85546875" style="7" customWidth="1"/>
    <col min="15" max="15" width="5.7109375" style="7" customWidth="1"/>
    <col min="16" max="16" width="8" style="7" customWidth="1"/>
    <col min="17" max="16384" width="9.140625" style="7"/>
  </cols>
  <sheetData>
    <row r="1" spans="1:16" x14ac:dyDescent="0.25">
      <c r="C1" s="144" t="s">
        <v>50</v>
      </c>
      <c r="D1" s="19">
        <f>'Kops a'!A16</f>
        <v>2</v>
      </c>
      <c r="E1" s="143"/>
      <c r="N1" s="10"/>
      <c r="O1" s="144"/>
      <c r="P1" s="10"/>
    </row>
    <row r="2" spans="1:16" x14ac:dyDescent="0.25">
      <c r="A2" s="11"/>
      <c r="B2" s="11"/>
      <c r="C2" s="259" t="s">
        <v>123</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P25</f>
        <v>0</v>
      </c>
      <c r="O9" s="271"/>
      <c r="P9" s="12"/>
    </row>
    <row r="10" spans="1:16" x14ac:dyDescent="0.25">
      <c r="A10" s="13"/>
      <c r="B10" s="14"/>
      <c r="C10" s="144"/>
      <c r="E10" s="143"/>
      <c r="L10" s="11"/>
      <c r="M10" s="11"/>
      <c r="O10" s="41"/>
      <c r="P10" s="42" t="str">
        <f>A31</f>
        <v>Tāme sastādīta 20__. gada __. _________</v>
      </c>
    </row>
    <row r="11" spans="1:16" ht="12" thickBot="1" x14ac:dyDescent="0.3">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26.75" customHeight="1" thickBot="1" x14ac:dyDescent="0.3">
      <c r="A13" s="265"/>
      <c r="B13" s="267"/>
      <c r="C13" s="268"/>
      <c r="D13" s="270"/>
      <c r="E13" s="254"/>
      <c r="F13" s="150" t="s">
        <v>60</v>
      </c>
      <c r="G13" s="151" t="s">
        <v>61</v>
      </c>
      <c r="H13" s="151" t="s">
        <v>62</v>
      </c>
      <c r="I13" s="151" t="s">
        <v>63</v>
      </c>
      <c r="J13" s="151" t="s">
        <v>64</v>
      </c>
      <c r="K13" s="25" t="s">
        <v>65</v>
      </c>
      <c r="L13" s="150" t="s">
        <v>60</v>
      </c>
      <c r="M13" s="151" t="s">
        <v>62</v>
      </c>
      <c r="N13" s="151" t="s">
        <v>63</v>
      </c>
      <c r="O13" s="151" t="s">
        <v>64</v>
      </c>
      <c r="P13" s="25" t="s">
        <v>65</v>
      </c>
    </row>
    <row r="14" spans="1:16" x14ac:dyDescent="0.25">
      <c r="A14" s="58">
        <v>1</v>
      </c>
      <c r="B14" s="58" t="s">
        <v>66</v>
      </c>
      <c r="C14" s="121" t="s">
        <v>124</v>
      </c>
      <c r="D14" s="122" t="s">
        <v>68</v>
      </c>
      <c r="E14" s="123">
        <v>804.49</v>
      </c>
      <c r="F14" s="28"/>
      <c r="G14" s="26"/>
      <c r="H14" s="26">
        <f>ROUND(F14*G14,2)</f>
        <v>0</v>
      </c>
      <c r="I14" s="26"/>
      <c r="J14" s="26"/>
      <c r="K14" s="27">
        <f>SUM(H14:J14)</f>
        <v>0</v>
      </c>
      <c r="L14" s="28">
        <f>ROUND(E14*F14,2)</f>
        <v>0</v>
      </c>
      <c r="M14" s="26">
        <f>ROUND(H14*E14,2)</f>
        <v>0</v>
      </c>
      <c r="N14" s="26">
        <f>ROUND(I14*E14,2)</f>
        <v>0</v>
      </c>
      <c r="O14" s="26">
        <f>ROUND(J14*E14,2)</f>
        <v>0</v>
      </c>
      <c r="P14" s="27">
        <f>SUM(M14:O14)</f>
        <v>0</v>
      </c>
    </row>
    <row r="15" spans="1:16" ht="21" x14ac:dyDescent="0.25">
      <c r="A15" s="58">
        <v>2</v>
      </c>
      <c r="B15" s="58" t="s">
        <v>66</v>
      </c>
      <c r="C15" s="124" t="s">
        <v>125</v>
      </c>
      <c r="D15" s="125" t="s">
        <v>68</v>
      </c>
      <c r="E15" s="109">
        <v>789.99</v>
      </c>
      <c r="F15" s="28"/>
      <c r="G15" s="26"/>
      <c r="H15" s="16">
        <f t="shared" ref="H15:H24" si="0">ROUND(F15*G15,2)</f>
        <v>0</v>
      </c>
      <c r="I15" s="26"/>
      <c r="J15" s="26"/>
      <c r="K15" s="17">
        <f t="shared" ref="K15:K24" si="1">SUM(H15:J15)</f>
        <v>0</v>
      </c>
      <c r="L15" s="18">
        <f t="shared" ref="L15:L24" si="2">ROUND(E15*F15,2)</f>
        <v>0</v>
      </c>
      <c r="M15" s="16">
        <f t="shared" ref="M15:M24" si="3">ROUND(H15*E15,2)</f>
        <v>0</v>
      </c>
      <c r="N15" s="16">
        <f t="shared" ref="N15:N24" si="4">ROUND(I15*E15,2)</f>
        <v>0</v>
      </c>
      <c r="O15" s="16">
        <f t="shared" ref="O15:O24" si="5">ROUND(J15*E15,2)</f>
        <v>0</v>
      </c>
      <c r="P15" s="17">
        <f t="shared" ref="P15:P24" si="6">SUM(M15:O15)</f>
        <v>0</v>
      </c>
    </row>
    <row r="16" spans="1:16" ht="31.5" x14ac:dyDescent="0.25">
      <c r="A16" s="58">
        <v>3</v>
      </c>
      <c r="B16" s="58" t="s">
        <v>66</v>
      </c>
      <c r="C16" s="77" t="s">
        <v>126</v>
      </c>
      <c r="D16" s="106" t="s">
        <v>73</v>
      </c>
      <c r="E16" s="110">
        <v>342.2</v>
      </c>
      <c r="F16" s="36"/>
      <c r="G16" s="26"/>
      <c r="H16" s="16">
        <f t="shared" si="0"/>
        <v>0</v>
      </c>
      <c r="I16" s="26"/>
      <c r="J16" s="26"/>
      <c r="K16" s="17">
        <f t="shared" si="1"/>
        <v>0</v>
      </c>
      <c r="L16" s="18">
        <f t="shared" ref="L16" si="7">ROUND(E16*F16,2)</f>
        <v>0</v>
      </c>
      <c r="M16" s="16">
        <f t="shared" ref="M16" si="8">ROUND(H16*E16,2)</f>
        <v>0</v>
      </c>
      <c r="N16" s="16">
        <f t="shared" ref="N16" si="9">ROUND(I16*E16,2)</f>
        <v>0</v>
      </c>
      <c r="O16" s="16">
        <f t="shared" ref="O16" si="10">ROUND(J16*E16,2)</f>
        <v>0</v>
      </c>
      <c r="P16" s="17">
        <f t="shared" ref="P16" si="11">SUM(M16:O16)</f>
        <v>0</v>
      </c>
    </row>
    <row r="17" spans="1:16" ht="21" x14ac:dyDescent="0.25">
      <c r="A17" s="58">
        <v>4</v>
      </c>
      <c r="B17" s="58" t="s">
        <v>66</v>
      </c>
      <c r="C17" s="58" t="s">
        <v>127</v>
      </c>
      <c r="D17" s="106" t="s">
        <v>68</v>
      </c>
      <c r="E17" s="111">
        <v>359.31</v>
      </c>
      <c r="F17" s="36"/>
      <c r="G17" s="26"/>
      <c r="H17" s="16">
        <f t="shared" si="0"/>
        <v>0</v>
      </c>
      <c r="I17" s="26"/>
      <c r="J17" s="26"/>
      <c r="K17" s="17">
        <f t="shared" si="1"/>
        <v>0</v>
      </c>
      <c r="L17" s="18">
        <f t="shared" si="2"/>
        <v>0</v>
      </c>
      <c r="M17" s="16">
        <f t="shared" si="3"/>
        <v>0</v>
      </c>
      <c r="N17" s="16">
        <f t="shared" si="4"/>
        <v>0</v>
      </c>
      <c r="O17" s="16">
        <f t="shared" si="5"/>
        <v>0</v>
      </c>
      <c r="P17" s="17">
        <f t="shared" si="6"/>
        <v>0</v>
      </c>
    </row>
    <row r="18" spans="1:16" x14ac:dyDescent="0.25">
      <c r="A18" s="58">
        <v>5</v>
      </c>
      <c r="B18" s="58" t="s">
        <v>66</v>
      </c>
      <c r="C18" s="58" t="s">
        <v>128</v>
      </c>
      <c r="D18" s="106" t="s">
        <v>73</v>
      </c>
      <c r="E18" s="110">
        <v>342.2</v>
      </c>
      <c r="F18" s="36"/>
      <c r="G18" s="26"/>
      <c r="H18" s="16">
        <f t="shared" si="0"/>
        <v>0</v>
      </c>
      <c r="I18" s="26"/>
      <c r="J18" s="26"/>
      <c r="K18" s="17">
        <f t="shared" si="1"/>
        <v>0</v>
      </c>
      <c r="L18" s="18">
        <f t="shared" si="2"/>
        <v>0</v>
      </c>
      <c r="M18" s="16">
        <f t="shared" si="3"/>
        <v>0</v>
      </c>
      <c r="N18" s="16">
        <f t="shared" si="4"/>
        <v>0</v>
      </c>
      <c r="O18" s="16">
        <f t="shared" si="5"/>
        <v>0</v>
      </c>
      <c r="P18" s="17">
        <f t="shared" si="6"/>
        <v>0</v>
      </c>
    </row>
    <row r="19" spans="1:16" ht="12.75" x14ac:dyDescent="0.25">
      <c r="A19" s="73"/>
      <c r="B19" s="73"/>
      <c r="C19" s="58" t="s">
        <v>129</v>
      </c>
      <c r="D19" s="106" t="s">
        <v>96</v>
      </c>
      <c r="E19" s="110">
        <v>890</v>
      </c>
      <c r="F19" s="36"/>
      <c r="G19" s="26"/>
      <c r="H19" s="16">
        <f t="shared" si="0"/>
        <v>0</v>
      </c>
      <c r="I19" s="26"/>
      <c r="J19" s="26"/>
      <c r="K19" s="17">
        <f t="shared" si="1"/>
        <v>0</v>
      </c>
      <c r="L19" s="18">
        <f t="shared" si="2"/>
        <v>0</v>
      </c>
      <c r="M19" s="16">
        <f t="shared" si="3"/>
        <v>0</v>
      </c>
      <c r="N19" s="16">
        <f t="shared" si="4"/>
        <v>0</v>
      </c>
      <c r="O19" s="16">
        <f t="shared" si="5"/>
        <v>0</v>
      </c>
      <c r="P19" s="17">
        <f t="shared" si="6"/>
        <v>0</v>
      </c>
    </row>
    <row r="20" spans="1:16" ht="12.75" x14ac:dyDescent="0.25">
      <c r="A20" s="73"/>
      <c r="B20" s="73"/>
      <c r="C20" s="58" t="s">
        <v>130</v>
      </c>
      <c r="D20" s="106" t="s">
        <v>96</v>
      </c>
      <c r="E20" s="110">
        <v>685</v>
      </c>
      <c r="F20" s="36"/>
      <c r="G20" s="26"/>
      <c r="H20" s="16">
        <f t="shared" si="0"/>
        <v>0</v>
      </c>
      <c r="I20" s="26"/>
      <c r="J20" s="26"/>
      <c r="K20" s="17">
        <f t="shared" si="1"/>
        <v>0</v>
      </c>
      <c r="L20" s="18">
        <f t="shared" si="2"/>
        <v>0</v>
      </c>
      <c r="M20" s="16">
        <f t="shared" si="3"/>
        <v>0</v>
      </c>
      <c r="N20" s="16">
        <f t="shared" si="4"/>
        <v>0</v>
      </c>
      <c r="O20" s="16">
        <f t="shared" si="5"/>
        <v>0</v>
      </c>
      <c r="P20" s="17">
        <f t="shared" si="6"/>
        <v>0</v>
      </c>
    </row>
    <row r="21" spans="1:16" ht="12.75" x14ac:dyDescent="0.25">
      <c r="A21" s="73"/>
      <c r="B21" s="73"/>
      <c r="C21" s="58" t="s">
        <v>131</v>
      </c>
      <c r="D21" s="106" t="s">
        <v>132</v>
      </c>
      <c r="E21" s="110">
        <v>137</v>
      </c>
      <c r="F21" s="36"/>
      <c r="G21" s="26"/>
      <c r="H21" s="16">
        <f t="shared" si="0"/>
        <v>0</v>
      </c>
      <c r="I21" s="26"/>
      <c r="J21" s="26"/>
      <c r="K21" s="17">
        <f t="shared" si="1"/>
        <v>0</v>
      </c>
      <c r="L21" s="18">
        <f t="shared" si="2"/>
        <v>0</v>
      </c>
      <c r="M21" s="16">
        <f t="shared" si="3"/>
        <v>0</v>
      </c>
      <c r="N21" s="16">
        <f t="shared" si="4"/>
        <v>0</v>
      </c>
      <c r="O21" s="16">
        <f t="shared" si="5"/>
        <v>0</v>
      </c>
      <c r="P21" s="17">
        <f t="shared" si="6"/>
        <v>0</v>
      </c>
    </row>
    <row r="22" spans="1:16" ht="12.75" x14ac:dyDescent="0.25">
      <c r="A22" s="73"/>
      <c r="B22" s="78"/>
      <c r="C22" s="154" t="s">
        <v>133</v>
      </c>
      <c r="D22" s="120" t="s">
        <v>96</v>
      </c>
      <c r="E22" s="112">
        <v>856</v>
      </c>
      <c r="F22" s="36"/>
      <c r="G22" s="26"/>
      <c r="H22" s="16">
        <f t="shared" si="0"/>
        <v>0</v>
      </c>
      <c r="I22" s="26"/>
      <c r="J22" s="26"/>
      <c r="K22" s="17">
        <f t="shared" si="1"/>
        <v>0</v>
      </c>
      <c r="L22" s="18">
        <f t="shared" si="2"/>
        <v>0</v>
      </c>
      <c r="M22" s="16">
        <f t="shared" si="3"/>
        <v>0</v>
      </c>
      <c r="N22" s="16">
        <f t="shared" si="4"/>
        <v>0</v>
      </c>
      <c r="O22" s="16">
        <f t="shared" si="5"/>
        <v>0</v>
      </c>
      <c r="P22" s="17">
        <f t="shared" si="6"/>
        <v>0</v>
      </c>
    </row>
    <row r="23" spans="1:16" ht="12.75" x14ac:dyDescent="0.25">
      <c r="A23" s="73"/>
      <c r="B23" s="73"/>
      <c r="C23" s="58" t="s">
        <v>134</v>
      </c>
      <c r="D23" s="106" t="s">
        <v>132</v>
      </c>
      <c r="E23" s="110">
        <v>85.55</v>
      </c>
      <c r="F23" s="36"/>
      <c r="G23" s="26"/>
      <c r="H23" s="16">
        <f t="shared" si="0"/>
        <v>0</v>
      </c>
      <c r="I23" s="26"/>
      <c r="J23" s="26"/>
      <c r="K23" s="17">
        <f t="shared" si="1"/>
        <v>0</v>
      </c>
      <c r="L23" s="18">
        <f t="shared" si="2"/>
        <v>0</v>
      </c>
      <c r="M23" s="16">
        <f t="shared" si="3"/>
        <v>0</v>
      </c>
      <c r="N23" s="16">
        <f t="shared" si="4"/>
        <v>0</v>
      </c>
      <c r="O23" s="16">
        <f t="shared" si="5"/>
        <v>0</v>
      </c>
      <c r="P23" s="17">
        <f t="shared" si="6"/>
        <v>0</v>
      </c>
    </row>
    <row r="24" spans="1:16" x14ac:dyDescent="0.25">
      <c r="A24" s="58">
        <v>6</v>
      </c>
      <c r="B24" s="58" t="s">
        <v>66</v>
      </c>
      <c r="C24" s="58" t="s">
        <v>135</v>
      </c>
      <c r="D24" s="106" t="s">
        <v>68</v>
      </c>
      <c r="E24" s="110">
        <v>2547.2199999999998</v>
      </c>
      <c r="F24" s="36"/>
      <c r="G24" s="26"/>
      <c r="H24" s="16">
        <f t="shared" si="0"/>
        <v>0</v>
      </c>
      <c r="I24" s="26"/>
      <c r="J24" s="26"/>
      <c r="K24" s="17">
        <f t="shared" si="1"/>
        <v>0</v>
      </c>
      <c r="L24" s="18">
        <f t="shared" si="2"/>
        <v>0</v>
      </c>
      <c r="M24" s="16">
        <f t="shared" si="3"/>
        <v>0</v>
      </c>
      <c r="N24" s="16">
        <f t="shared" si="4"/>
        <v>0</v>
      </c>
      <c r="O24" s="16">
        <f t="shared" si="5"/>
        <v>0</v>
      </c>
      <c r="P24" s="17">
        <f t="shared" si="6"/>
        <v>0</v>
      </c>
    </row>
    <row r="25" spans="1:16" x14ac:dyDescent="0.25">
      <c r="A25" s="256" t="s">
        <v>118</v>
      </c>
      <c r="B25" s="257"/>
      <c r="C25" s="257"/>
      <c r="D25" s="257"/>
      <c r="E25" s="257"/>
      <c r="F25" s="257"/>
      <c r="G25" s="257"/>
      <c r="H25" s="257"/>
      <c r="I25" s="257"/>
      <c r="J25" s="257"/>
      <c r="K25" s="258"/>
      <c r="L25" s="29">
        <f>SUM(L14:L24)</f>
        <v>0</v>
      </c>
      <c r="M25" s="30">
        <f>SUM(M14:M24)</f>
        <v>0</v>
      </c>
      <c r="N25" s="30">
        <f>SUM(N14:N24)</f>
        <v>0</v>
      </c>
      <c r="O25" s="30">
        <f>SUM(O14:O24)</f>
        <v>0</v>
      </c>
      <c r="P25" s="31">
        <f>SUM(P14:P24)</f>
        <v>0</v>
      </c>
    </row>
    <row r="26" spans="1:16" x14ac:dyDescent="0.25">
      <c r="A26" s="12"/>
      <c r="B26" s="12"/>
      <c r="C26" s="12"/>
      <c r="D26" s="12"/>
      <c r="E26" s="149"/>
      <c r="F26" s="12"/>
      <c r="G26" s="12"/>
      <c r="H26" s="12"/>
      <c r="I26" s="12"/>
      <c r="J26" s="12"/>
      <c r="K26" s="12"/>
      <c r="L26" s="12"/>
      <c r="M26" s="12"/>
      <c r="N26" s="12"/>
      <c r="O26" s="12"/>
      <c r="P26" s="12"/>
    </row>
    <row r="27" spans="1:16" x14ac:dyDescent="0.25">
      <c r="A27" s="12"/>
      <c r="B27" s="12"/>
      <c r="C27" s="12"/>
      <c r="D27" s="12"/>
      <c r="E27" s="149"/>
      <c r="F27" s="12"/>
      <c r="G27" s="12"/>
      <c r="H27" s="12"/>
      <c r="I27" s="12"/>
      <c r="J27" s="12"/>
      <c r="K27" s="12"/>
      <c r="L27" s="12"/>
      <c r="M27" s="12"/>
      <c r="N27" s="12"/>
      <c r="O27" s="12"/>
      <c r="P27" s="12"/>
    </row>
    <row r="28" spans="1:16" x14ac:dyDescent="0.25">
      <c r="A28" s="7" t="s">
        <v>19</v>
      </c>
      <c r="B28" s="12"/>
      <c r="C28" s="255">
        <f>'Kops a'!C41:H41</f>
        <v>0</v>
      </c>
      <c r="D28" s="255"/>
      <c r="E28" s="255"/>
      <c r="F28" s="255"/>
      <c r="G28" s="255"/>
      <c r="H28" s="255"/>
      <c r="I28" s="12"/>
      <c r="J28" s="12"/>
      <c r="K28" s="12"/>
      <c r="L28" s="12"/>
      <c r="M28" s="12"/>
      <c r="N28" s="12"/>
      <c r="O28" s="12"/>
      <c r="P28" s="12"/>
    </row>
    <row r="29" spans="1:16" x14ac:dyDescent="0.25">
      <c r="A29" s="12"/>
      <c r="B29" s="12"/>
      <c r="C29" s="204" t="s">
        <v>20</v>
      </c>
      <c r="D29" s="204"/>
      <c r="E29" s="204"/>
      <c r="F29" s="204"/>
      <c r="G29" s="204"/>
      <c r="H29" s="204"/>
      <c r="I29" s="12"/>
      <c r="J29" s="12"/>
      <c r="K29" s="12"/>
      <c r="L29" s="12"/>
      <c r="M29" s="12"/>
      <c r="N29" s="12"/>
      <c r="O29" s="12"/>
      <c r="P29" s="12"/>
    </row>
    <row r="30" spans="1:16" x14ac:dyDescent="0.25">
      <c r="A30" s="12"/>
      <c r="B30" s="12"/>
      <c r="C30" s="12"/>
      <c r="D30" s="12"/>
      <c r="E30" s="149"/>
      <c r="F30" s="12"/>
      <c r="G30" s="12"/>
      <c r="H30" s="12"/>
      <c r="I30" s="12"/>
      <c r="J30" s="12"/>
      <c r="K30" s="12"/>
      <c r="L30" s="12"/>
      <c r="M30" s="12"/>
      <c r="N30" s="12"/>
      <c r="O30" s="12"/>
      <c r="P30" s="12"/>
    </row>
    <row r="31" spans="1:16" x14ac:dyDescent="0.25">
      <c r="A31" s="53" t="str">
        <f>'Kops a'!A44</f>
        <v>Tāme sastādīta 20__. gada __. _________</v>
      </c>
      <c r="B31" s="54"/>
      <c r="C31" s="54"/>
      <c r="D31" s="54"/>
      <c r="E31" s="149"/>
      <c r="F31" s="12"/>
      <c r="G31" s="12"/>
      <c r="H31" s="12"/>
      <c r="I31" s="12"/>
      <c r="J31" s="12"/>
      <c r="K31" s="12"/>
      <c r="L31" s="12"/>
      <c r="M31" s="12"/>
      <c r="N31" s="12"/>
      <c r="O31" s="12"/>
      <c r="P31" s="12"/>
    </row>
    <row r="32" spans="1:16" x14ac:dyDescent="0.25">
      <c r="A32" s="12"/>
      <c r="B32" s="12"/>
      <c r="C32" s="12"/>
      <c r="D32" s="12"/>
      <c r="E32" s="149"/>
      <c r="F32" s="12"/>
      <c r="G32" s="12"/>
      <c r="H32" s="12"/>
      <c r="I32" s="12"/>
      <c r="J32" s="12"/>
      <c r="K32" s="12"/>
      <c r="L32" s="12"/>
      <c r="M32" s="12"/>
      <c r="N32" s="12"/>
      <c r="O32" s="12"/>
      <c r="P32" s="12"/>
    </row>
    <row r="33" spans="1:16" x14ac:dyDescent="0.25">
      <c r="A33" s="7" t="s">
        <v>49</v>
      </c>
      <c r="B33" s="12"/>
      <c r="C33" s="255">
        <f>'Kops a'!C46:H46</f>
        <v>0</v>
      </c>
      <c r="D33" s="255"/>
      <c r="E33" s="255"/>
      <c r="F33" s="255"/>
      <c r="G33" s="255"/>
      <c r="H33" s="255"/>
      <c r="I33" s="12"/>
      <c r="J33" s="12"/>
      <c r="K33" s="12"/>
      <c r="L33" s="12"/>
      <c r="M33" s="12"/>
      <c r="N33" s="12"/>
      <c r="O33" s="12"/>
      <c r="P33" s="12"/>
    </row>
    <row r="34" spans="1:16" x14ac:dyDescent="0.25">
      <c r="A34" s="12"/>
      <c r="B34" s="12"/>
      <c r="C34" s="204" t="s">
        <v>20</v>
      </c>
      <c r="D34" s="204"/>
      <c r="E34" s="204"/>
      <c r="F34" s="204"/>
      <c r="G34" s="204"/>
      <c r="H34" s="204"/>
      <c r="I34" s="12"/>
      <c r="J34" s="12"/>
      <c r="K34" s="12"/>
      <c r="L34" s="12"/>
      <c r="M34" s="12"/>
      <c r="N34" s="12"/>
      <c r="O34" s="12"/>
      <c r="P34" s="12"/>
    </row>
    <row r="35" spans="1:16" x14ac:dyDescent="0.25">
      <c r="A35" s="12"/>
      <c r="B35" s="12"/>
      <c r="C35" s="12"/>
      <c r="D35" s="12"/>
      <c r="E35" s="149"/>
      <c r="F35" s="12"/>
      <c r="G35" s="12"/>
      <c r="H35" s="12"/>
      <c r="I35" s="12"/>
      <c r="J35" s="12"/>
      <c r="K35" s="12"/>
      <c r="L35" s="12"/>
      <c r="M35" s="12"/>
      <c r="N35" s="12"/>
      <c r="O35" s="12"/>
      <c r="P35" s="12"/>
    </row>
    <row r="36" spans="1:16" x14ac:dyDescent="0.25">
      <c r="A36" s="53" t="s">
        <v>119</v>
      </c>
      <c r="B36" s="54"/>
      <c r="C36" s="55">
        <f>'Kops a'!C49</f>
        <v>0</v>
      </c>
      <c r="D36" s="54"/>
      <c r="E36" s="149"/>
      <c r="F36" s="12"/>
      <c r="G36" s="12"/>
      <c r="H36" s="12"/>
      <c r="I36" s="12"/>
      <c r="J36" s="12"/>
      <c r="K36" s="12"/>
      <c r="L36" s="12"/>
      <c r="M36" s="12"/>
      <c r="N36" s="12"/>
      <c r="O36" s="12"/>
      <c r="P36" s="12"/>
    </row>
    <row r="37" spans="1:16" x14ac:dyDescent="0.25">
      <c r="A37" s="12"/>
      <c r="B37" s="12"/>
      <c r="C37" s="12"/>
      <c r="D37" s="12"/>
      <c r="E37" s="149"/>
      <c r="F37" s="12"/>
      <c r="G37" s="12"/>
      <c r="H37" s="12"/>
      <c r="I37" s="12"/>
      <c r="J37" s="12"/>
      <c r="K37" s="12"/>
      <c r="L37" s="12"/>
      <c r="M37" s="12"/>
      <c r="N37" s="12"/>
      <c r="O37" s="12"/>
      <c r="P37" s="12"/>
    </row>
    <row r="38" spans="1:16" ht="13.5" x14ac:dyDescent="0.25">
      <c r="B38" s="35" t="s">
        <v>120</v>
      </c>
      <c r="E38" s="143"/>
    </row>
    <row r="39" spans="1:16" ht="12" x14ac:dyDescent="0.25">
      <c r="B39" s="56" t="s">
        <v>121</v>
      </c>
      <c r="E39" s="143"/>
    </row>
    <row r="40" spans="1:16" ht="12" x14ac:dyDescent="0.25">
      <c r="B40" s="56" t="s">
        <v>122</v>
      </c>
      <c r="E40" s="143"/>
    </row>
  </sheetData>
  <mergeCells count="22">
    <mergeCell ref="C2:I2"/>
    <mergeCell ref="C3:I3"/>
    <mergeCell ref="D5:L5"/>
    <mergeCell ref="D6:L6"/>
    <mergeCell ref="D7:L7"/>
    <mergeCell ref="N9:O9"/>
    <mergeCell ref="A12:A13"/>
    <mergeCell ref="B12:B13"/>
    <mergeCell ref="C12:C13"/>
    <mergeCell ref="D12:D13"/>
    <mergeCell ref="E12:E13"/>
    <mergeCell ref="L12:P12"/>
    <mergeCell ref="C34:H34"/>
    <mergeCell ref="C4:I4"/>
    <mergeCell ref="F12:K12"/>
    <mergeCell ref="A9:F9"/>
    <mergeCell ref="J9:M9"/>
    <mergeCell ref="D8:L8"/>
    <mergeCell ref="A25:K25"/>
    <mergeCell ref="C28:H28"/>
    <mergeCell ref="C29:H29"/>
    <mergeCell ref="C33:H33"/>
  </mergeCells>
  <conditionalFormatting sqref="I14:J24 F14:G24">
    <cfRule type="cellIs" dxfId="277" priority="22" operator="equal">
      <formula>0</formula>
    </cfRule>
  </conditionalFormatting>
  <conditionalFormatting sqref="N9:O9 H14:H24 K14:P24">
    <cfRule type="cellIs" dxfId="276" priority="21" operator="equal">
      <formula>0</formula>
    </cfRule>
  </conditionalFormatting>
  <conditionalFormatting sqref="A9:F9">
    <cfRule type="containsText" dxfId="275" priority="19"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274" priority="18" operator="equal">
      <formula>0</formula>
    </cfRule>
  </conditionalFormatting>
  <conditionalFormatting sqref="O10">
    <cfRule type="cellIs" dxfId="273" priority="17" operator="equal">
      <formula>"20__. gada __. _________"</formula>
    </cfRule>
  </conditionalFormatting>
  <conditionalFormatting sqref="A25:K25">
    <cfRule type="containsText" dxfId="272" priority="16" operator="containsText" text="Tiešās izmaksas kopā, t. sk. darba devēja sociālais nodoklis __.__% ">
      <formula>NOT(ISERROR(SEARCH("Tiešās izmaksas kopā, t. sk. darba devēja sociālais nodoklis __.__% ",A25)))</formula>
    </cfRule>
  </conditionalFormatting>
  <conditionalFormatting sqref="L25:P25">
    <cfRule type="cellIs" dxfId="271" priority="11" operator="equal">
      <formula>0</formula>
    </cfRule>
  </conditionalFormatting>
  <conditionalFormatting sqref="C4:I4">
    <cfRule type="cellIs" dxfId="270" priority="10" operator="equal">
      <formula>0</formula>
    </cfRule>
  </conditionalFormatting>
  <conditionalFormatting sqref="D5:L8">
    <cfRule type="cellIs" dxfId="269" priority="8" operator="equal">
      <formula>0</formula>
    </cfRule>
  </conditionalFormatting>
  <conditionalFormatting sqref="P10">
    <cfRule type="cellIs" dxfId="268" priority="7" operator="equal">
      <formula>"20__. gada __. _________"</formula>
    </cfRule>
  </conditionalFormatting>
  <conditionalFormatting sqref="C33:H33">
    <cfRule type="cellIs" dxfId="267" priority="4" operator="equal">
      <formula>0</formula>
    </cfRule>
  </conditionalFormatting>
  <conditionalFormatting sqref="C28:H28">
    <cfRule type="cellIs" dxfId="266" priority="3" operator="equal">
      <formula>0</formula>
    </cfRule>
  </conditionalFormatting>
  <conditionalFormatting sqref="C33:H33 C36 C28:H28">
    <cfRule type="cellIs" dxfId="265" priority="2" operator="equal">
      <formula>0</formula>
    </cfRule>
  </conditionalFormatting>
  <conditionalFormatting sqref="D1">
    <cfRule type="cellIs" dxfId="264"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46B16A03-C867-4231-9EE2-FA19DDA4D492}">
            <xm:f>NOT(ISERROR(SEARCH("Tāme sastādīta ____. gada ___. ______________",A31)))</xm:f>
            <xm:f>"Tāme sastādīta ____. gada ___. ______________"</xm:f>
            <x14:dxf>
              <font>
                <color auto="1"/>
              </font>
              <fill>
                <patternFill>
                  <bgColor rgb="FFC6EFCE"/>
                </patternFill>
              </fill>
            </x14:dxf>
          </x14:cfRule>
          <xm:sqref>A31</xm:sqref>
        </x14:conditionalFormatting>
        <x14:conditionalFormatting xmlns:xm="http://schemas.microsoft.com/office/excel/2006/main">
          <x14:cfRule type="containsText" priority="5" operator="containsText" id="{2AF3CC58-04F0-4432-AA0F-D3D058C3CAD1}">
            <xm:f>NOT(ISERROR(SEARCH("Sertifikāta Nr. _________________________________",A36)))</xm:f>
            <xm:f>"Sertifikāta Nr. _________________________________"</xm:f>
            <x14:dxf>
              <font>
                <color auto="1"/>
              </font>
              <fill>
                <patternFill>
                  <bgColor rgb="FFC6EFCE"/>
                </patternFill>
              </fill>
            </x14:dxf>
          </x14:cfRule>
          <xm:sqref>A36</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4"/>
  <sheetViews>
    <sheetView view="pageBreakPreview" topLeftCell="A7" zoomScale="130" zoomScaleNormal="100" zoomScaleSheetLayoutView="130" workbookViewId="0">
      <selection activeCell="J14" sqref="I14:J16"/>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40" customWidth="1"/>
    <col min="6" max="12" width="5.7109375" style="7" customWidth="1"/>
    <col min="13" max="13" width="7.7109375" style="7" customWidth="1"/>
    <col min="14" max="14" width="6.85546875" style="7" customWidth="1"/>
    <col min="15" max="15" width="5.7109375" style="7" customWidth="1"/>
    <col min="16" max="16" width="9.140625" style="7" customWidth="1"/>
    <col min="17" max="16384" width="9.140625" style="7"/>
  </cols>
  <sheetData>
    <row r="1" spans="1:16" x14ac:dyDescent="0.25">
      <c r="C1" s="144" t="s">
        <v>50</v>
      </c>
      <c r="D1" s="19">
        <f>'Kops a'!A17</f>
        <v>3</v>
      </c>
      <c r="E1" s="143"/>
      <c r="N1" s="10"/>
      <c r="O1" s="144"/>
      <c r="P1" s="10"/>
    </row>
    <row r="2" spans="1:16" x14ac:dyDescent="0.25">
      <c r="A2" s="11"/>
      <c r="B2" s="11"/>
      <c r="C2" s="259" t="s">
        <v>136</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P17</f>
        <v>0</v>
      </c>
      <c r="O9" s="271"/>
      <c r="P9" s="12"/>
    </row>
    <row r="10" spans="1:16" x14ac:dyDescent="0.25">
      <c r="A10" s="13"/>
      <c r="B10" s="14"/>
      <c r="C10" s="144"/>
      <c r="E10" s="143"/>
      <c r="L10" s="11"/>
      <c r="M10" s="11"/>
      <c r="O10" s="41"/>
      <c r="P10" s="42" t="str">
        <f>A23</f>
        <v>Tāme sastādīta 20__. gada __. _________</v>
      </c>
    </row>
    <row r="11" spans="1:16" x14ac:dyDescent="0.25">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26.75" customHeight="1" x14ac:dyDescent="0.25">
      <c r="A13" s="265"/>
      <c r="B13" s="267"/>
      <c r="C13" s="268"/>
      <c r="D13" s="270"/>
      <c r="E13" s="254"/>
      <c r="F13" s="150" t="s">
        <v>60</v>
      </c>
      <c r="G13" s="151" t="s">
        <v>61</v>
      </c>
      <c r="H13" s="151" t="s">
        <v>62</v>
      </c>
      <c r="I13" s="151" t="s">
        <v>63</v>
      </c>
      <c r="J13" s="151" t="s">
        <v>64</v>
      </c>
      <c r="K13" s="25" t="s">
        <v>65</v>
      </c>
      <c r="L13" s="150" t="s">
        <v>60</v>
      </c>
      <c r="M13" s="151" t="s">
        <v>62</v>
      </c>
      <c r="N13" s="151" t="s">
        <v>63</v>
      </c>
      <c r="O13" s="151" t="s">
        <v>64</v>
      </c>
      <c r="P13" s="25" t="s">
        <v>65</v>
      </c>
    </row>
    <row r="14" spans="1:16" ht="21" x14ac:dyDescent="0.25">
      <c r="A14" s="58">
        <v>1</v>
      </c>
      <c r="B14" s="58" t="s">
        <v>66</v>
      </c>
      <c r="C14" s="58" t="s">
        <v>137</v>
      </c>
      <c r="D14" s="58" t="s">
        <v>73</v>
      </c>
      <c r="E14" s="109">
        <v>114</v>
      </c>
      <c r="F14" s="28"/>
      <c r="G14" s="26"/>
      <c r="H14" s="26">
        <f>ROUND(F14*G14,2)</f>
        <v>0</v>
      </c>
      <c r="I14" s="26"/>
      <c r="J14" s="26"/>
      <c r="K14" s="27">
        <f>SUM(H14:J14)</f>
        <v>0</v>
      </c>
      <c r="L14" s="28">
        <f>ROUND(E14*F14,2)</f>
        <v>0</v>
      </c>
      <c r="M14" s="26">
        <f>ROUND(H14*E14,2)</f>
        <v>0</v>
      </c>
      <c r="N14" s="26">
        <f>ROUND(I14*E14,2)</f>
        <v>0</v>
      </c>
      <c r="O14" s="26">
        <f>ROUND(J14*E14,2)</f>
        <v>0</v>
      </c>
      <c r="P14" s="27">
        <f>SUM(M14:O14)</f>
        <v>0</v>
      </c>
    </row>
    <row r="15" spans="1:16" ht="12.75" x14ac:dyDescent="0.25">
      <c r="A15" s="73"/>
      <c r="B15" s="73"/>
      <c r="C15" s="58" t="s">
        <v>138</v>
      </c>
      <c r="D15" s="58" t="s">
        <v>139</v>
      </c>
      <c r="E15" s="109">
        <v>119.7</v>
      </c>
      <c r="F15" s="28"/>
      <c r="G15" s="26">
        <v>0</v>
      </c>
      <c r="H15" s="26">
        <f t="shared" ref="H15:H16" si="0">ROUND(F15*G15,2)</f>
        <v>0</v>
      </c>
      <c r="I15" s="26"/>
      <c r="J15" s="26"/>
      <c r="K15" s="17">
        <f t="shared" ref="K15:K16" si="1">SUM(H15:J15)</f>
        <v>0</v>
      </c>
      <c r="L15" s="28">
        <f t="shared" ref="L15:L16" si="2">ROUND(E15*F15,2)</f>
        <v>0</v>
      </c>
      <c r="M15" s="26">
        <f t="shared" ref="M15:M16" si="3">ROUND(H15*E15,2)</f>
        <v>0</v>
      </c>
      <c r="N15" s="26">
        <f t="shared" ref="N15:N16" si="4">ROUND(I15*E15,2)</f>
        <v>0</v>
      </c>
      <c r="O15" s="26">
        <f t="shared" ref="O15:O16" si="5">ROUND(J15*E15,2)</f>
        <v>0</v>
      </c>
      <c r="P15" s="27">
        <f t="shared" ref="P15:P16" si="6">SUM(M15:O15)</f>
        <v>0</v>
      </c>
    </row>
    <row r="16" spans="1:16" ht="12.75" x14ac:dyDescent="0.25">
      <c r="A16" s="73"/>
      <c r="B16" s="73"/>
      <c r="C16" s="58" t="s">
        <v>140</v>
      </c>
      <c r="D16" s="58" t="s">
        <v>83</v>
      </c>
      <c r="E16" s="109">
        <v>570</v>
      </c>
      <c r="F16" s="28"/>
      <c r="G16" s="26"/>
      <c r="H16" s="26">
        <f t="shared" si="0"/>
        <v>0</v>
      </c>
      <c r="I16" s="26"/>
      <c r="J16" s="26"/>
      <c r="K16" s="17">
        <f t="shared" si="1"/>
        <v>0</v>
      </c>
      <c r="L16" s="28">
        <f t="shared" si="2"/>
        <v>0</v>
      </c>
      <c r="M16" s="26">
        <f t="shared" si="3"/>
        <v>0</v>
      </c>
      <c r="N16" s="26">
        <f t="shared" si="4"/>
        <v>0</v>
      </c>
      <c r="O16" s="26">
        <f t="shared" si="5"/>
        <v>0</v>
      </c>
      <c r="P16" s="27">
        <f t="shared" si="6"/>
        <v>0</v>
      </c>
    </row>
    <row r="17" spans="1:16" x14ac:dyDescent="0.25">
      <c r="A17" s="256" t="s">
        <v>118</v>
      </c>
      <c r="B17" s="257"/>
      <c r="C17" s="257"/>
      <c r="D17" s="257"/>
      <c r="E17" s="257"/>
      <c r="F17" s="257"/>
      <c r="G17" s="257"/>
      <c r="H17" s="257"/>
      <c r="I17" s="257"/>
      <c r="J17" s="257"/>
      <c r="K17" s="258"/>
      <c r="L17" s="29">
        <f>SUM(L14:L16)</f>
        <v>0</v>
      </c>
      <c r="M17" s="30">
        <f>SUM(M14:M16)</f>
        <v>0</v>
      </c>
      <c r="N17" s="30">
        <f>SUM(N14:N16)</f>
        <v>0</v>
      </c>
      <c r="O17" s="30">
        <f>SUM(O14:O16)</f>
        <v>0</v>
      </c>
      <c r="P17" s="31">
        <f>SUM(P14:P16)</f>
        <v>0</v>
      </c>
    </row>
    <row r="18" spans="1:16" x14ac:dyDescent="0.25">
      <c r="A18" s="12"/>
      <c r="B18" s="12"/>
      <c r="C18" s="12"/>
      <c r="D18" s="12"/>
      <c r="E18" s="149"/>
      <c r="F18" s="12"/>
      <c r="G18" s="12"/>
      <c r="H18" s="12"/>
      <c r="I18" s="12"/>
      <c r="J18" s="12"/>
      <c r="K18" s="12"/>
      <c r="L18" s="12"/>
      <c r="M18" s="12"/>
      <c r="N18" s="12"/>
      <c r="O18" s="12"/>
      <c r="P18" s="12"/>
    </row>
    <row r="19" spans="1:16" x14ac:dyDescent="0.25">
      <c r="A19" s="12"/>
      <c r="B19" s="12"/>
      <c r="C19" s="12"/>
      <c r="D19" s="12"/>
      <c r="E19" s="149"/>
      <c r="F19" s="12"/>
      <c r="G19" s="12"/>
      <c r="H19" s="12"/>
      <c r="I19" s="12"/>
      <c r="J19" s="12"/>
      <c r="K19" s="12"/>
      <c r="L19" s="12"/>
      <c r="M19" s="12"/>
      <c r="N19" s="12"/>
      <c r="O19" s="12"/>
      <c r="P19" s="12"/>
    </row>
    <row r="20" spans="1:16" x14ac:dyDescent="0.25">
      <c r="A20" s="7" t="s">
        <v>19</v>
      </c>
      <c r="B20" s="12"/>
      <c r="C20" s="255">
        <f>'Kops a'!C41:H41</f>
        <v>0</v>
      </c>
      <c r="D20" s="255"/>
      <c r="E20" s="255"/>
      <c r="F20" s="255"/>
      <c r="G20" s="255"/>
      <c r="H20" s="255"/>
      <c r="I20" s="12"/>
      <c r="J20" s="12"/>
      <c r="K20" s="12"/>
      <c r="L20" s="12"/>
      <c r="M20" s="12"/>
      <c r="N20" s="12"/>
      <c r="O20" s="12"/>
      <c r="P20" s="12"/>
    </row>
    <row r="21" spans="1:16" x14ac:dyDescent="0.25">
      <c r="A21" s="12"/>
      <c r="B21" s="12"/>
      <c r="C21" s="204" t="s">
        <v>20</v>
      </c>
      <c r="D21" s="204"/>
      <c r="E21" s="204"/>
      <c r="F21" s="204"/>
      <c r="G21" s="204"/>
      <c r="H21" s="204"/>
      <c r="I21" s="12"/>
      <c r="J21" s="12"/>
      <c r="K21" s="12"/>
      <c r="L21" s="12"/>
      <c r="M21" s="12"/>
      <c r="N21" s="12"/>
      <c r="O21" s="12"/>
      <c r="P21" s="12"/>
    </row>
    <row r="22" spans="1:16" x14ac:dyDescent="0.25">
      <c r="A22" s="12"/>
      <c r="B22" s="12"/>
      <c r="C22" s="12"/>
      <c r="D22" s="12"/>
      <c r="E22" s="149"/>
      <c r="F22" s="12"/>
      <c r="G22" s="12"/>
      <c r="H22" s="12"/>
      <c r="I22" s="12"/>
      <c r="J22" s="12"/>
      <c r="K22" s="12"/>
      <c r="L22" s="12"/>
      <c r="M22" s="12"/>
      <c r="N22" s="12"/>
      <c r="O22" s="12"/>
      <c r="P22" s="12"/>
    </row>
    <row r="23" spans="1:16" x14ac:dyDescent="0.25">
      <c r="A23" s="53" t="str">
        <f>'Kops a'!A44</f>
        <v>Tāme sastādīta 20__. gada __. _________</v>
      </c>
      <c r="B23" s="54"/>
      <c r="C23" s="54"/>
      <c r="D23" s="54"/>
      <c r="E23" s="149"/>
      <c r="F23" s="12"/>
      <c r="G23" s="12"/>
      <c r="H23" s="12"/>
      <c r="I23" s="12"/>
      <c r="J23" s="12"/>
      <c r="K23" s="12"/>
      <c r="L23" s="12"/>
      <c r="M23" s="12"/>
      <c r="N23" s="12"/>
      <c r="O23" s="12"/>
      <c r="P23" s="12"/>
    </row>
    <row r="24" spans="1:16" x14ac:dyDescent="0.25">
      <c r="A24" s="12"/>
      <c r="B24" s="12"/>
      <c r="C24" s="12"/>
      <c r="D24" s="12"/>
      <c r="E24" s="149"/>
      <c r="F24" s="12"/>
      <c r="G24" s="12"/>
      <c r="H24" s="12"/>
      <c r="I24" s="12"/>
      <c r="J24" s="12"/>
      <c r="K24" s="12"/>
      <c r="L24" s="12"/>
      <c r="M24" s="12"/>
      <c r="N24" s="12"/>
      <c r="O24" s="12"/>
      <c r="P24" s="12"/>
    </row>
    <row r="25" spans="1:16" x14ac:dyDescent="0.25">
      <c r="A25" s="7" t="s">
        <v>49</v>
      </c>
      <c r="B25" s="12"/>
      <c r="C25" s="255">
        <f>'Kops a'!C46:H46</f>
        <v>0</v>
      </c>
      <c r="D25" s="255"/>
      <c r="E25" s="255"/>
      <c r="F25" s="255"/>
      <c r="G25" s="255"/>
      <c r="H25" s="255"/>
      <c r="I25" s="12"/>
      <c r="J25" s="12"/>
      <c r="K25" s="12"/>
      <c r="L25" s="12"/>
      <c r="M25" s="12"/>
      <c r="N25" s="12"/>
      <c r="O25" s="12"/>
      <c r="P25" s="12"/>
    </row>
    <row r="26" spans="1:16" x14ac:dyDescent="0.25">
      <c r="A26" s="12"/>
      <c r="B26" s="12"/>
      <c r="C26" s="204" t="s">
        <v>20</v>
      </c>
      <c r="D26" s="204"/>
      <c r="E26" s="204"/>
      <c r="F26" s="204"/>
      <c r="G26" s="204"/>
      <c r="H26" s="204"/>
      <c r="I26" s="12"/>
      <c r="J26" s="12"/>
      <c r="K26" s="12"/>
      <c r="L26" s="12"/>
      <c r="M26" s="12"/>
      <c r="N26" s="12"/>
      <c r="O26" s="12"/>
      <c r="P26" s="12"/>
    </row>
    <row r="27" spans="1:16" x14ac:dyDescent="0.25">
      <c r="A27" s="12"/>
      <c r="B27" s="12"/>
      <c r="C27" s="12"/>
      <c r="D27" s="12"/>
      <c r="E27" s="149"/>
      <c r="F27" s="12"/>
      <c r="G27" s="12"/>
      <c r="H27" s="12"/>
      <c r="I27" s="12"/>
      <c r="J27" s="12"/>
      <c r="K27" s="12"/>
      <c r="L27" s="12"/>
      <c r="M27" s="12"/>
      <c r="N27" s="12"/>
      <c r="O27" s="12"/>
      <c r="P27" s="12"/>
    </row>
    <row r="28" spans="1:16" x14ac:dyDescent="0.25">
      <c r="A28" s="53" t="s">
        <v>119</v>
      </c>
      <c r="B28" s="54"/>
      <c r="C28" s="55">
        <f>'Kops a'!C49</f>
        <v>0</v>
      </c>
      <c r="D28" s="54"/>
      <c r="E28" s="149"/>
      <c r="F28" s="12"/>
      <c r="G28" s="12"/>
      <c r="H28" s="12"/>
      <c r="I28" s="12"/>
      <c r="J28" s="12"/>
      <c r="K28" s="12"/>
      <c r="L28" s="12"/>
      <c r="M28" s="12"/>
      <c r="N28" s="12"/>
      <c r="O28" s="12"/>
      <c r="P28" s="12"/>
    </row>
    <row r="29" spans="1:16" x14ac:dyDescent="0.25">
      <c r="A29" s="12"/>
      <c r="B29" s="12"/>
      <c r="C29" s="12"/>
      <c r="D29" s="12"/>
      <c r="E29" s="149"/>
      <c r="F29" s="12"/>
      <c r="G29" s="12"/>
      <c r="H29" s="12"/>
      <c r="I29" s="12"/>
      <c r="J29" s="12"/>
      <c r="K29" s="12"/>
      <c r="L29" s="12"/>
      <c r="M29" s="12"/>
      <c r="N29" s="12"/>
      <c r="O29" s="12"/>
      <c r="P29" s="12"/>
    </row>
    <row r="30" spans="1:16" ht="13.5" x14ac:dyDescent="0.25">
      <c r="B30" s="35" t="s">
        <v>120</v>
      </c>
      <c r="E30" s="143"/>
    </row>
    <row r="31" spans="1:16" ht="12" x14ac:dyDescent="0.25">
      <c r="B31" s="56" t="s">
        <v>121</v>
      </c>
      <c r="E31" s="143"/>
    </row>
    <row r="32" spans="1:16" ht="12" x14ac:dyDescent="0.25">
      <c r="B32" s="56" t="s">
        <v>122</v>
      </c>
      <c r="E32" s="143"/>
    </row>
    <row r="33" spans="5:5" x14ac:dyDescent="0.25">
      <c r="E33" s="143"/>
    </row>
    <row r="34" spans="5:5" x14ac:dyDescent="0.25">
      <c r="E34" s="143"/>
    </row>
  </sheetData>
  <mergeCells count="22">
    <mergeCell ref="D7:L7"/>
    <mergeCell ref="C2:I2"/>
    <mergeCell ref="C3:I3"/>
    <mergeCell ref="C4:I4"/>
    <mergeCell ref="D5:L5"/>
    <mergeCell ref="D6:L6"/>
    <mergeCell ref="C26:H26"/>
    <mergeCell ref="D8:L8"/>
    <mergeCell ref="A9:F9"/>
    <mergeCell ref="J9:M9"/>
    <mergeCell ref="N9:O9"/>
    <mergeCell ref="A12:A13"/>
    <mergeCell ref="B12:B13"/>
    <mergeCell ref="C12:C13"/>
    <mergeCell ref="D12:D13"/>
    <mergeCell ref="E12:E13"/>
    <mergeCell ref="F12:K12"/>
    <mergeCell ref="L12:P12"/>
    <mergeCell ref="A17:K17"/>
    <mergeCell ref="C20:H20"/>
    <mergeCell ref="C21:H21"/>
    <mergeCell ref="C25:H25"/>
  </mergeCells>
  <conditionalFormatting sqref="I15:J16 F15:G16">
    <cfRule type="cellIs" dxfId="261" priority="19" operator="equal">
      <formula>0</formula>
    </cfRule>
  </conditionalFormatting>
  <conditionalFormatting sqref="N9:O9 H14:H16 K14:P16">
    <cfRule type="cellIs" dxfId="260" priority="18" operator="equal">
      <formula>0</formula>
    </cfRule>
  </conditionalFormatting>
  <conditionalFormatting sqref="A9:F9">
    <cfRule type="containsText" dxfId="259" priority="17"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258" priority="16" operator="equal">
      <formula>0</formula>
    </cfRule>
  </conditionalFormatting>
  <conditionalFormatting sqref="O10">
    <cfRule type="cellIs" dxfId="257" priority="15" operator="equal">
      <formula>"20__. gada __. _________"</formula>
    </cfRule>
  </conditionalFormatting>
  <conditionalFormatting sqref="A17:K17">
    <cfRule type="containsText" dxfId="256" priority="14" operator="containsText" text="Tiešās izmaksas kopā, t. sk. darba devēja sociālais nodoklis __.__% ">
      <formula>NOT(ISERROR(SEARCH("Tiešās izmaksas kopā, t. sk. darba devēja sociālais nodoklis __.__% ",A17)))</formula>
    </cfRule>
  </conditionalFormatting>
  <conditionalFormatting sqref="L17:P17">
    <cfRule type="cellIs" dxfId="255" priority="13" operator="equal">
      <formula>0</formula>
    </cfRule>
  </conditionalFormatting>
  <conditionalFormatting sqref="C4:I4">
    <cfRule type="cellIs" dxfId="254" priority="12" operator="equal">
      <formula>0</formula>
    </cfRule>
  </conditionalFormatting>
  <conditionalFormatting sqref="D5:L8">
    <cfRule type="cellIs" dxfId="253" priority="10" operator="equal">
      <formula>0</formula>
    </cfRule>
  </conditionalFormatting>
  <conditionalFormatting sqref="F14:G14">
    <cfRule type="cellIs" dxfId="252" priority="9" operator="equal">
      <formula>0</formula>
    </cfRule>
  </conditionalFormatting>
  <conditionalFormatting sqref="I14:J14">
    <cfRule type="cellIs" dxfId="251" priority="8" operator="equal">
      <formula>0</formula>
    </cfRule>
  </conditionalFormatting>
  <conditionalFormatting sqref="P10">
    <cfRule type="cellIs" dxfId="250" priority="7" operator="equal">
      <formula>"20__. gada __. _________"</formula>
    </cfRule>
  </conditionalFormatting>
  <conditionalFormatting sqref="C25:H25">
    <cfRule type="cellIs" dxfId="249" priority="4" operator="equal">
      <formula>0</formula>
    </cfRule>
  </conditionalFormatting>
  <conditionalFormatting sqref="C20:H20">
    <cfRule type="cellIs" dxfId="248" priority="3" operator="equal">
      <formula>0</formula>
    </cfRule>
  </conditionalFormatting>
  <conditionalFormatting sqref="C25:H25 C28 C20:H20">
    <cfRule type="cellIs" dxfId="247" priority="2" operator="equal">
      <formula>0</formula>
    </cfRule>
  </conditionalFormatting>
  <conditionalFormatting sqref="D1">
    <cfRule type="cellIs" dxfId="246"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2023348D-D54D-4F92-B9F1-D8274F03EBA0}">
            <xm:f>NOT(ISERROR(SEARCH("Tāme sastādīta ____. gada ___. ______________",A23)))</xm:f>
            <xm:f>"Tāme sastādīta ____. gada ___. ______________"</xm:f>
            <x14:dxf>
              <font>
                <color auto="1"/>
              </font>
              <fill>
                <patternFill>
                  <bgColor rgb="FFC6EFCE"/>
                </patternFill>
              </fill>
            </x14:dxf>
          </x14:cfRule>
          <xm:sqref>A23</xm:sqref>
        </x14:conditionalFormatting>
        <x14:conditionalFormatting xmlns:xm="http://schemas.microsoft.com/office/excel/2006/main">
          <x14:cfRule type="containsText" priority="5" operator="containsText" id="{AB91FDF5-3DC8-4371-8C39-83BBBA0E10CB}">
            <xm:f>NOT(ISERROR(SEARCH("Sertifikāta Nr. _________________________________",A28)))</xm:f>
            <xm:f>"Sertifikāta Nr. _________________________________"</xm:f>
            <x14:dxf>
              <font>
                <color auto="1"/>
              </font>
              <fill>
                <patternFill>
                  <bgColor rgb="FFC6EFCE"/>
                </patternFill>
              </fill>
            </x14:dxf>
          </x14:cfRule>
          <xm:sqref>A28</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P71"/>
  <sheetViews>
    <sheetView view="pageBreakPreview" topLeftCell="A30" zoomScale="115" zoomScaleNormal="100" zoomScaleSheetLayoutView="115" workbookViewId="0">
      <selection activeCell="I14" sqref="I14:J51"/>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40" customWidth="1"/>
    <col min="6" max="12" width="5.7109375" style="7" customWidth="1"/>
    <col min="13" max="13" width="7.5703125" style="7" customWidth="1"/>
    <col min="14" max="14" width="7" style="7" customWidth="1"/>
    <col min="15" max="15" width="5.7109375" style="7" customWidth="1"/>
    <col min="16" max="16" width="8" style="7" customWidth="1"/>
    <col min="17" max="16384" width="9.140625" style="7"/>
  </cols>
  <sheetData>
    <row r="1" spans="1:16" x14ac:dyDescent="0.25">
      <c r="C1" s="144" t="s">
        <v>50</v>
      </c>
      <c r="D1" s="19">
        <v>4</v>
      </c>
      <c r="E1" s="143"/>
      <c r="N1" s="10"/>
      <c r="O1" s="144"/>
      <c r="P1" s="10"/>
    </row>
    <row r="2" spans="1:16" x14ac:dyDescent="0.25">
      <c r="A2" s="11"/>
      <c r="B2" s="11"/>
      <c r="C2" s="259" t="s">
        <v>141</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P52</f>
        <v>0</v>
      </c>
      <c r="O9" s="271"/>
      <c r="P9" s="12"/>
    </row>
    <row r="10" spans="1:16" x14ac:dyDescent="0.25">
      <c r="A10" s="13"/>
      <c r="B10" s="14"/>
      <c r="C10" s="144"/>
      <c r="E10" s="143"/>
      <c r="L10" s="11"/>
      <c r="M10" s="11"/>
      <c r="O10" s="41"/>
      <c r="P10" s="42" t="str">
        <f>A58</f>
        <v>Tāme sastādīta 20__. gada __. _________</v>
      </c>
    </row>
    <row r="11" spans="1:16" ht="12" thickBot="1" x14ac:dyDescent="0.3">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26.75" customHeight="1" x14ac:dyDescent="0.25">
      <c r="A13" s="265"/>
      <c r="B13" s="267"/>
      <c r="C13" s="275"/>
      <c r="D13" s="276"/>
      <c r="E13" s="277"/>
      <c r="F13" s="150" t="s">
        <v>60</v>
      </c>
      <c r="G13" s="151" t="s">
        <v>61</v>
      </c>
      <c r="H13" s="151" t="s">
        <v>62</v>
      </c>
      <c r="I13" s="151" t="s">
        <v>63</v>
      </c>
      <c r="J13" s="151" t="s">
        <v>64</v>
      </c>
      <c r="K13" s="25" t="s">
        <v>65</v>
      </c>
      <c r="L13" s="150" t="s">
        <v>60</v>
      </c>
      <c r="M13" s="151" t="s">
        <v>62</v>
      </c>
      <c r="N13" s="151" t="s">
        <v>63</v>
      </c>
      <c r="O13" s="151" t="s">
        <v>64</v>
      </c>
      <c r="P13" s="25" t="s">
        <v>65</v>
      </c>
    </row>
    <row r="14" spans="1:16" ht="21" x14ac:dyDescent="0.25">
      <c r="A14" s="58">
        <v>1</v>
      </c>
      <c r="B14" s="75" t="s">
        <v>66</v>
      </c>
      <c r="C14" s="58" t="s">
        <v>142</v>
      </c>
      <c r="D14" s="58" t="s">
        <v>73</v>
      </c>
      <c r="E14" s="59">
        <v>6.25</v>
      </c>
      <c r="F14" s="36"/>
      <c r="G14" s="26"/>
      <c r="H14" s="26">
        <f>ROUND(F14*G14,2)</f>
        <v>0</v>
      </c>
      <c r="I14" s="26"/>
      <c r="J14" s="26"/>
      <c r="K14" s="27">
        <f>SUM(H14:J14)</f>
        <v>0</v>
      </c>
      <c r="L14" s="28">
        <f>ROUND(E14*F14,2)</f>
        <v>0</v>
      </c>
      <c r="M14" s="26">
        <f>ROUND(H14*E14,2)</f>
        <v>0</v>
      </c>
      <c r="N14" s="26">
        <f>ROUND(I14*E14,2)</f>
        <v>0</v>
      </c>
      <c r="O14" s="26">
        <f>ROUND(J14*E14,2)</f>
        <v>0</v>
      </c>
      <c r="P14" s="27">
        <f>SUM(M14:O14)</f>
        <v>0</v>
      </c>
    </row>
    <row r="15" spans="1:16" ht="21" x14ac:dyDescent="0.25">
      <c r="A15" s="58">
        <v>3</v>
      </c>
      <c r="B15" s="75" t="s">
        <v>66</v>
      </c>
      <c r="C15" s="58" t="s">
        <v>143</v>
      </c>
      <c r="D15" s="58" t="s">
        <v>73</v>
      </c>
      <c r="E15" s="111">
        <v>20</v>
      </c>
      <c r="F15" s="36"/>
      <c r="G15" s="26"/>
      <c r="H15" s="16">
        <f t="shared" ref="H15:H51" si="0">ROUND(F15*G15,2)</f>
        <v>0</v>
      </c>
      <c r="I15" s="26"/>
      <c r="J15" s="26"/>
      <c r="K15" s="17">
        <f t="shared" ref="K15:K51" si="1">SUM(H15:J15)</f>
        <v>0</v>
      </c>
      <c r="L15" s="18">
        <f t="shared" ref="L15" si="2">ROUND(E15*F15,2)</f>
        <v>0</v>
      </c>
      <c r="M15" s="16">
        <f t="shared" ref="M15" si="3">ROUND(H15*E15,2)</f>
        <v>0</v>
      </c>
      <c r="N15" s="16">
        <f t="shared" ref="N15" si="4">ROUND(I15*E15,2)</f>
        <v>0</v>
      </c>
      <c r="O15" s="16">
        <f t="shared" ref="O15" si="5">ROUND(J15*E15,2)</f>
        <v>0</v>
      </c>
      <c r="P15" s="17">
        <f t="shared" ref="P15" si="6">SUM(M15:O15)</f>
        <v>0</v>
      </c>
    </row>
    <row r="16" spans="1:16" ht="12.75" x14ac:dyDescent="0.25">
      <c r="A16" s="73"/>
      <c r="B16" s="76"/>
      <c r="C16" s="58" t="s">
        <v>597</v>
      </c>
      <c r="D16" s="58" t="s">
        <v>83</v>
      </c>
      <c r="E16" s="107">
        <v>98</v>
      </c>
      <c r="F16" s="36"/>
      <c r="G16" s="26"/>
      <c r="H16" s="16">
        <f t="shared" si="0"/>
        <v>0</v>
      </c>
      <c r="I16" s="26"/>
      <c r="J16" s="26"/>
      <c r="K16" s="17">
        <f t="shared" si="1"/>
        <v>0</v>
      </c>
      <c r="L16" s="18">
        <f t="shared" ref="L16:L51" si="7">ROUND(E16*F16,2)</f>
        <v>0</v>
      </c>
      <c r="M16" s="16">
        <f t="shared" ref="M16:M51" si="8">ROUND(H16*E16,2)</f>
        <v>0</v>
      </c>
      <c r="N16" s="16">
        <f t="shared" ref="N16:N51" si="9">ROUND(I16*E16,2)</f>
        <v>0</v>
      </c>
      <c r="O16" s="16">
        <f t="shared" ref="O16:O51" si="10">ROUND(J16*E16,2)</f>
        <v>0</v>
      </c>
      <c r="P16" s="17">
        <f t="shared" ref="P16:P51" si="11">SUM(M16:O16)</f>
        <v>0</v>
      </c>
    </row>
    <row r="17" spans="1:16" ht="12.75" x14ac:dyDescent="0.25">
      <c r="A17" s="73"/>
      <c r="B17" s="76"/>
      <c r="C17" s="58" t="s">
        <v>98</v>
      </c>
      <c r="D17" s="58" t="s">
        <v>139</v>
      </c>
      <c r="E17" s="107">
        <v>20.68</v>
      </c>
      <c r="F17" s="36"/>
      <c r="G17" s="26"/>
      <c r="H17" s="16">
        <f t="shared" si="0"/>
        <v>0</v>
      </c>
      <c r="I17" s="26"/>
      <c r="J17" s="26"/>
      <c r="K17" s="17">
        <f t="shared" si="1"/>
        <v>0</v>
      </c>
      <c r="L17" s="18">
        <f t="shared" si="7"/>
        <v>0</v>
      </c>
      <c r="M17" s="16">
        <f t="shared" si="8"/>
        <v>0</v>
      </c>
      <c r="N17" s="16">
        <f t="shared" si="9"/>
        <v>0</v>
      </c>
      <c r="O17" s="16">
        <f t="shared" si="10"/>
        <v>0</v>
      </c>
      <c r="P17" s="17">
        <f t="shared" si="11"/>
        <v>0</v>
      </c>
    </row>
    <row r="18" spans="1:16" ht="12.75" x14ac:dyDescent="0.25">
      <c r="A18" s="73"/>
      <c r="B18" s="76"/>
      <c r="C18" s="58" t="s">
        <v>99</v>
      </c>
      <c r="D18" s="58" t="s">
        <v>100</v>
      </c>
      <c r="E18" s="107">
        <v>0.47</v>
      </c>
      <c r="F18" s="36"/>
      <c r="G18" s="26"/>
      <c r="H18" s="16">
        <f t="shared" si="0"/>
        <v>0</v>
      </c>
      <c r="I18" s="26"/>
      <c r="J18" s="26"/>
      <c r="K18" s="17">
        <f t="shared" si="1"/>
        <v>0</v>
      </c>
      <c r="L18" s="18">
        <f t="shared" si="7"/>
        <v>0</v>
      </c>
      <c r="M18" s="16">
        <f t="shared" si="8"/>
        <v>0</v>
      </c>
      <c r="N18" s="16">
        <f t="shared" si="9"/>
        <v>0</v>
      </c>
      <c r="O18" s="16">
        <f t="shared" si="10"/>
        <v>0</v>
      </c>
      <c r="P18" s="17">
        <f t="shared" si="11"/>
        <v>0</v>
      </c>
    </row>
    <row r="19" spans="1:16" ht="12.75" x14ac:dyDescent="0.25">
      <c r="A19" s="73"/>
      <c r="B19" s="76"/>
      <c r="C19" s="58" t="s">
        <v>584</v>
      </c>
      <c r="D19" s="58" t="s">
        <v>83</v>
      </c>
      <c r="E19" s="107">
        <v>39.24</v>
      </c>
      <c r="F19" s="36"/>
      <c r="G19" s="26"/>
      <c r="H19" s="16">
        <f t="shared" si="0"/>
        <v>0</v>
      </c>
      <c r="I19" s="26"/>
      <c r="J19" s="26"/>
      <c r="K19" s="17">
        <f t="shared" si="1"/>
        <v>0</v>
      </c>
      <c r="L19" s="18">
        <f t="shared" si="7"/>
        <v>0</v>
      </c>
      <c r="M19" s="16">
        <f t="shared" si="8"/>
        <v>0</v>
      </c>
      <c r="N19" s="16">
        <f t="shared" si="9"/>
        <v>0</v>
      </c>
      <c r="O19" s="16">
        <f t="shared" si="10"/>
        <v>0</v>
      </c>
      <c r="P19" s="17">
        <f t="shared" si="11"/>
        <v>0</v>
      </c>
    </row>
    <row r="20" spans="1:16" ht="12.75" x14ac:dyDescent="0.25">
      <c r="A20" s="73"/>
      <c r="B20" s="76"/>
      <c r="C20" s="58" t="s">
        <v>598</v>
      </c>
      <c r="D20" s="58" t="s">
        <v>83</v>
      </c>
      <c r="E20" s="107">
        <v>1304</v>
      </c>
      <c r="F20" s="36"/>
      <c r="G20" s="26"/>
      <c r="H20" s="16">
        <f t="shared" si="0"/>
        <v>0</v>
      </c>
      <c r="I20" s="26"/>
      <c r="J20" s="26"/>
      <c r="K20" s="17">
        <f t="shared" si="1"/>
        <v>0</v>
      </c>
      <c r="L20" s="18">
        <f t="shared" si="7"/>
        <v>0</v>
      </c>
      <c r="M20" s="16">
        <f t="shared" si="8"/>
        <v>0</v>
      </c>
      <c r="N20" s="16">
        <f t="shared" si="9"/>
        <v>0</v>
      </c>
      <c r="O20" s="16">
        <f t="shared" si="10"/>
        <v>0</v>
      </c>
      <c r="P20" s="17">
        <f t="shared" si="11"/>
        <v>0</v>
      </c>
    </row>
    <row r="21" spans="1:16" ht="12.95" customHeight="1" x14ac:dyDescent="0.25">
      <c r="A21" s="73"/>
      <c r="B21" s="76"/>
      <c r="C21" s="274" t="s">
        <v>144</v>
      </c>
      <c r="D21" s="274"/>
      <c r="E21" s="274"/>
      <c r="F21" s="36"/>
      <c r="G21" s="26"/>
      <c r="H21" s="16">
        <f t="shared" si="0"/>
        <v>0</v>
      </c>
      <c r="I21" s="26"/>
      <c r="J21" s="26"/>
      <c r="K21" s="17">
        <f t="shared" si="1"/>
        <v>0</v>
      </c>
      <c r="L21" s="18">
        <f t="shared" si="7"/>
        <v>0</v>
      </c>
      <c r="M21" s="16">
        <f t="shared" si="8"/>
        <v>0</v>
      </c>
      <c r="N21" s="16">
        <f t="shared" si="9"/>
        <v>0</v>
      </c>
      <c r="O21" s="16">
        <f t="shared" si="10"/>
        <v>0</v>
      </c>
      <c r="P21" s="17">
        <f t="shared" si="11"/>
        <v>0</v>
      </c>
    </row>
    <row r="22" spans="1:16" x14ac:dyDescent="0.25">
      <c r="A22" s="58">
        <v>3</v>
      </c>
      <c r="B22" s="75" t="s">
        <v>66</v>
      </c>
      <c r="C22" s="47" t="s">
        <v>145</v>
      </c>
      <c r="D22" s="58" t="s">
        <v>73</v>
      </c>
      <c r="E22" s="59">
        <v>40</v>
      </c>
      <c r="F22" s="36"/>
      <c r="G22" s="26"/>
      <c r="H22" s="16">
        <f t="shared" si="0"/>
        <v>0</v>
      </c>
      <c r="I22" s="26"/>
      <c r="J22" s="26"/>
      <c r="K22" s="17">
        <f t="shared" si="1"/>
        <v>0</v>
      </c>
      <c r="L22" s="18">
        <f t="shared" si="7"/>
        <v>0</v>
      </c>
      <c r="M22" s="16">
        <f t="shared" si="8"/>
        <v>0</v>
      </c>
      <c r="N22" s="16">
        <f t="shared" si="9"/>
        <v>0</v>
      </c>
      <c r="O22" s="16">
        <f t="shared" si="10"/>
        <v>0</v>
      </c>
      <c r="P22" s="17">
        <f t="shared" si="11"/>
        <v>0</v>
      </c>
    </row>
    <row r="23" spans="1:16" x14ac:dyDescent="0.25">
      <c r="A23" s="58">
        <v>4</v>
      </c>
      <c r="B23" s="75" t="s">
        <v>66</v>
      </c>
      <c r="C23" s="47" t="s">
        <v>146</v>
      </c>
      <c r="D23" s="58" t="s">
        <v>116</v>
      </c>
      <c r="E23" s="59">
        <v>4</v>
      </c>
      <c r="F23" s="36"/>
      <c r="G23" s="26"/>
      <c r="H23" s="16">
        <f t="shared" si="0"/>
        <v>0</v>
      </c>
      <c r="I23" s="26"/>
      <c r="J23" s="26"/>
      <c r="K23" s="17">
        <f t="shared" si="1"/>
        <v>0</v>
      </c>
      <c r="L23" s="18">
        <f t="shared" si="7"/>
        <v>0</v>
      </c>
      <c r="M23" s="16">
        <f t="shared" si="8"/>
        <v>0</v>
      </c>
      <c r="N23" s="16">
        <f t="shared" si="9"/>
        <v>0</v>
      </c>
      <c r="O23" s="16">
        <f t="shared" si="10"/>
        <v>0</v>
      </c>
      <c r="P23" s="17">
        <f t="shared" si="11"/>
        <v>0</v>
      </c>
    </row>
    <row r="24" spans="1:16" ht="12.75" x14ac:dyDescent="0.25">
      <c r="A24" s="73"/>
      <c r="B24" s="76"/>
      <c r="C24" s="47" t="s">
        <v>147</v>
      </c>
      <c r="D24" s="58" t="s">
        <v>148</v>
      </c>
      <c r="E24" s="59">
        <v>4.4000000000000004</v>
      </c>
      <c r="F24" s="36"/>
      <c r="G24" s="26"/>
      <c r="H24" s="16">
        <f t="shared" si="0"/>
        <v>0</v>
      </c>
      <c r="I24" s="26"/>
      <c r="J24" s="26"/>
      <c r="K24" s="17">
        <f t="shared" si="1"/>
        <v>0</v>
      </c>
      <c r="L24" s="18">
        <f t="shared" si="7"/>
        <v>0</v>
      </c>
      <c r="M24" s="16">
        <f t="shared" si="8"/>
        <v>0</v>
      </c>
      <c r="N24" s="16">
        <f t="shared" si="9"/>
        <v>0</v>
      </c>
      <c r="O24" s="16">
        <f t="shared" si="10"/>
        <v>0</v>
      </c>
      <c r="P24" s="17">
        <f t="shared" si="11"/>
        <v>0</v>
      </c>
    </row>
    <row r="25" spans="1:16" x14ac:dyDescent="0.25">
      <c r="A25" s="58">
        <v>5</v>
      </c>
      <c r="B25" s="75" t="s">
        <v>66</v>
      </c>
      <c r="C25" s="47" t="s">
        <v>149</v>
      </c>
      <c r="D25" s="58" t="s">
        <v>116</v>
      </c>
      <c r="E25" s="59">
        <v>4.8</v>
      </c>
      <c r="F25" s="36"/>
      <c r="G25" s="26"/>
      <c r="H25" s="16">
        <f t="shared" si="0"/>
        <v>0</v>
      </c>
      <c r="I25" s="26"/>
      <c r="J25" s="26"/>
      <c r="K25" s="17">
        <f t="shared" si="1"/>
        <v>0</v>
      </c>
      <c r="L25" s="18">
        <f t="shared" si="7"/>
        <v>0</v>
      </c>
      <c r="M25" s="16">
        <f t="shared" si="8"/>
        <v>0</v>
      </c>
      <c r="N25" s="16">
        <f t="shared" si="9"/>
        <v>0</v>
      </c>
      <c r="O25" s="16">
        <f t="shared" si="10"/>
        <v>0</v>
      </c>
      <c r="P25" s="17">
        <f t="shared" si="11"/>
        <v>0</v>
      </c>
    </row>
    <row r="26" spans="1:16" x14ac:dyDescent="0.25">
      <c r="A26" s="58">
        <v>6</v>
      </c>
      <c r="B26" s="75" t="s">
        <v>66</v>
      </c>
      <c r="C26" s="47" t="s">
        <v>150</v>
      </c>
      <c r="D26" s="58" t="s">
        <v>116</v>
      </c>
      <c r="E26" s="59">
        <v>2</v>
      </c>
      <c r="F26" s="36"/>
      <c r="G26" s="26"/>
      <c r="H26" s="16">
        <f t="shared" si="0"/>
        <v>0</v>
      </c>
      <c r="I26" s="26"/>
      <c r="J26" s="26"/>
      <c r="K26" s="17">
        <f t="shared" si="1"/>
        <v>0</v>
      </c>
      <c r="L26" s="18">
        <f t="shared" si="7"/>
        <v>0</v>
      </c>
      <c r="M26" s="16">
        <f t="shared" si="8"/>
        <v>0</v>
      </c>
      <c r="N26" s="16">
        <f t="shared" si="9"/>
        <v>0</v>
      </c>
      <c r="O26" s="16">
        <f t="shared" si="10"/>
        <v>0</v>
      </c>
      <c r="P26" s="17">
        <f t="shared" si="11"/>
        <v>0</v>
      </c>
    </row>
    <row r="27" spans="1:16" ht="12.75" x14ac:dyDescent="0.25">
      <c r="A27" s="73"/>
      <c r="B27" s="76"/>
      <c r="C27" s="47" t="s">
        <v>147</v>
      </c>
      <c r="D27" s="58" t="s">
        <v>148</v>
      </c>
      <c r="E27" s="59">
        <v>2.2000000000000002</v>
      </c>
      <c r="F27" s="36"/>
      <c r="G27" s="26"/>
      <c r="H27" s="16">
        <f t="shared" si="0"/>
        <v>0</v>
      </c>
      <c r="I27" s="26"/>
      <c r="J27" s="26"/>
      <c r="K27" s="17">
        <f t="shared" si="1"/>
        <v>0</v>
      </c>
      <c r="L27" s="18">
        <f t="shared" si="7"/>
        <v>0</v>
      </c>
      <c r="M27" s="16">
        <f t="shared" si="8"/>
        <v>0</v>
      </c>
      <c r="N27" s="16">
        <f t="shared" si="9"/>
        <v>0</v>
      </c>
      <c r="O27" s="16">
        <f t="shared" si="10"/>
        <v>0</v>
      </c>
      <c r="P27" s="17">
        <f t="shared" si="11"/>
        <v>0</v>
      </c>
    </row>
    <row r="28" spans="1:16" x14ac:dyDescent="0.25">
      <c r="A28" s="58">
        <v>7</v>
      </c>
      <c r="B28" s="75" t="s">
        <v>66</v>
      </c>
      <c r="C28" s="47" t="s">
        <v>151</v>
      </c>
      <c r="D28" s="58" t="s">
        <v>116</v>
      </c>
      <c r="E28" s="59">
        <v>2</v>
      </c>
      <c r="F28" s="36"/>
      <c r="G28" s="26"/>
      <c r="H28" s="16">
        <f t="shared" si="0"/>
        <v>0</v>
      </c>
      <c r="I28" s="26"/>
      <c r="J28" s="26"/>
      <c r="K28" s="17">
        <f t="shared" si="1"/>
        <v>0</v>
      </c>
      <c r="L28" s="18">
        <f t="shared" si="7"/>
        <v>0</v>
      </c>
      <c r="M28" s="16">
        <f t="shared" si="8"/>
        <v>0</v>
      </c>
      <c r="N28" s="16">
        <f t="shared" si="9"/>
        <v>0</v>
      </c>
      <c r="O28" s="16">
        <f t="shared" si="10"/>
        <v>0</v>
      </c>
      <c r="P28" s="17">
        <f t="shared" si="11"/>
        <v>0</v>
      </c>
    </row>
    <row r="29" spans="1:16" ht="12.75" x14ac:dyDescent="0.25">
      <c r="A29" s="73"/>
      <c r="B29" s="76"/>
      <c r="C29" s="47" t="s">
        <v>152</v>
      </c>
      <c r="D29" s="58" t="s">
        <v>148</v>
      </c>
      <c r="E29" s="59">
        <v>2.2000000000000002</v>
      </c>
      <c r="F29" s="36"/>
      <c r="G29" s="26"/>
      <c r="H29" s="16">
        <f t="shared" si="0"/>
        <v>0</v>
      </c>
      <c r="I29" s="26"/>
      <c r="J29" s="26"/>
      <c r="K29" s="17">
        <f t="shared" si="1"/>
        <v>0</v>
      </c>
      <c r="L29" s="18">
        <f t="shared" si="7"/>
        <v>0</v>
      </c>
      <c r="M29" s="16">
        <f t="shared" si="8"/>
        <v>0</v>
      </c>
      <c r="N29" s="16">
        <f t="shared" si="9"/>
        <v>0</v>
      </c>
      <c r="O29" s="16">
        <f t="shared" si="10"/>
        <v>0</v>
      </c>
      <c r="P29" s="17">
        <f t="shared" si="11"/>
        <v>0</v>
      </c>
    </row>
    <row r="30" spans="1:16" x14ac:dyDescent="0.25">
      <c r="A30" s="58">
        <v>8</v>
      </c>
      <c r="B30" s="75" t="s">
        <v>66</v>
      </c>
      <c r="C30" s="47" t="s">
        <v>153</v>
      </c>
      <c r="D30" s="58" t="s">
        <v>73</v>
      </c>
      <c r="E30" s="59">
        <v>40</v>
      </c>
      <c r="F30" s="36"/>
      <c r="G30" s="26"/>
      <c r="H30" s="16">
        <f t="shared" si="0"/>
        <v>0</v>
      </c>
      <c r="I30" s="26"/>
      <c r="J30" s="26"/>
      <c r="K30" s="17">
        <f t="shared" si="1"/>
        <v>0</v>
      </c>
      <c r="L30" s="18">
        <f t="shared" si="7"/>
        <v>0</v>
      </c>
      <c r="M30" s="16">
        <f t="shared" si="8"/>
        <v>0</v>
      </c>
      <c r="N30" s="16">
        <f t="shared" si="9"/>
        <v>0</v>
      </c>
      <c r="O30" s="16">
        <f t="shared" si="10"/>
        <v>0</v>
      </c>
      <c r="P30" s="17">
        <f t="shared" si="11"/>
        <v>0</v>
      </c>
    </row>
    <row r="31" spans="1:16" ht="12.75" x14ac:dyDescent="0.25">
      <c r="A31" s="73"/>
      <c r="B31" s="76"/>
      <c r="C31" s="47" t="s">
        <v>154</v>
      </c>
      <c r="D31" s="58" t="s">
        <v>73</v>
      </c>
      <c r="E31" s="59">
        <v>42</v>
      </c>
      <c r="F31" s="36"/>
      <c r="G31" s="26"/>
      <c r="H31" s="16">
        <f t="shared" si="0"/>
        <v>0</v>
      </c>
      <c r="I31" s="26"/>
      <c r="J31" s="26"/>
      <c r="K31" s="17">
        <f t="shared" si="1"/>
        <v>0</v>
      </c>
      <c r="L31" s="18">
        <f t="shared" si="7"/>
        <v>0</v>
      </c>
      <c r="M31" s="16">
        <f t="shared" si="8"/>
        <v>0</v>
      </c>
      <c r="N31" s="16">
        <f t="shared" si="9"/>
        <v>0</v>
      </c>
      <c r="O31" s="16">
        <f t="shared" si="10"/>
        <v>0</v>
      </c>
      <c r="P31" s="17">
        <f t="shared" si="11"/>
        <v>0</v>
      </c>
    </row>
    <row r="32" spans="1:16" ht="12.75" x14ac:dyDescent="0.25">
      <c r="A32" s="73"/>
      <c r="B32" s="76"/>
      <c r="C32" s="47" t="s">
        <v>155</v>
      </c>
      <c r="D32" s="58" t="s">
        <v>116</v>
      </c>
      <c r="E32" s="59">
        <v>2.8</v>
      </c>
      <c r="F32" s="36"/>
      <c r="G32" s="26"/>
      <c r="H32" s="16">
        <f t="shared" si="0"/>
        <v>0</v>
      </c>
      <c r="I32" s="26"/>
      <c r="J32" s="26"/>
      <c r="K32" s="17">
        <f t="shared" si="1"/>
        <v>0</v>
      </c>
      <c r="L32" s="18">
        <f t="shared" si="7"/>
        <v>0</v>
      </c>
      <c r="M32" s="16">
        <f t="shared" si="8"/>
        <v>0</v>
      </c>
      <c r="N32" s="16">
        <f t="shared" si="9"/>
        <v>0</v>
      </c>
      <c r="O32" s="16">
        <f t="shared" si="10"/>
        <v>0</v>
      </c>
      <c r="P32" s="17">
        <f t="shared" si="11"/>
        <v>0</v>
      </c>
    </row>
    <row r="33" spans="1:16" x14ac:dyDescent="0.25">
      <c r="A33" s="58">
        <v>9</v>
      </c>
      <c r="B33" s="75" t="s">
        <v>66</v>
      </c>
      <c r="C33" s="47" t="s">
        <v>156</v>
      </c>
      <c r="D33" s="58" t="s">
        <v>68</v>
      </c>
      <c r="E33" s="59">
        <v>58.9</v>
      </c>
      <c r="F33" s="36"/>
      <c r="G33" s="26"/>
      <c r="H33" s="16">
        <f t="shared" si="0"/>
        <v>0</v>
      </c>
      <c r="I33" s="26"/>
      <c r="J33" s="26"/>
      <c r="K33" s="17">
        <f t="shared" si="1"/>
        <v>0</v>
      </c>
      <c r="L33" s="18">
        <f t="shared" si="7"/>
        <v>0</v>
      </c>
      <c r="M33" s="16">
        <f t="shared" si="8"/>
        <v>0</v>
      </c>
      <c r="N33" s="16">
        <f t="shared" si="9"/>
        <v>0</v>
      </c>
      <c r="O33" s="16">
        <f t="shared" si="10"/>
        <v>0</v>
      </c>
      <c r="P33" s="17">
        <f t="shared" si="11"/>
        <v>0</v>
      </c>
    </row>
    <row r="34" spans="1:16" ht="12.75" customHeight="1" x14ac:dyDescent="0.25">
      <c r="A34" s="73"/>
      <c r="B34" s="76"/>
      <c r="C34" s="274" t="s">
        <v>157</v>
      </c>
      <c r="D34" s="274"/>
      <c r="E34" s="274"/>
      <c r="F34" s="36"/>
      <c r="G34" s="26"/>
      <c r="H34" s="16">
        <f t="shared" si="0"/>
        <v>0</v>
      </c>
      <c r="I34" s="26"/>
      <c r="J34" s="26"/>
      <c r="K34" s="17">
        <f t="shared" si="1"/>
        <v>0</v>
      </c>
      <c r="L34" s="18">
        <f t="shared" si="7"/>
        <v>0</v>
      </c>
      <c r="M34" s="16">
        <f t="shared" si="8"/>
        <v>0</v>
      </c>
      <c r="N34" s="16">
        <f t="shared" si="9"/>
        <v>0</v>
      </c>
      <c r="O34" s="16">
        <f t="shared" si="10"/>
        <v>0</v>
      </c>
      <c r="P34" s="17">
        <f t="shared" si="11"/>
        <v>0</v>
      </c>
    </row>
    <row r="35" spans="1:16" ht="12.75" customHeight="1" x14ac:dyDescent="0.2">
      <c r="A35" s="164">
        <f>IF(COUNTBLANK(B35)=1," ",COUNTA(B$14:B35))</f>
        <v>10</v>
      </c>
      <c r="B35" s="165" t="s">
        <v>66</v>
      </c>
      <c r="C35" s="162" t="s">
        <v>158</v>
      </c>
      <c r="D35" s="162" t="s">
        <v>139</v>
      </c>
      <c r="E35" s="106">
        <v>5</v>
      </c>
      <c r="F35" s="36"/>
      <c r="G35" s="26"/>
      <c r="H35" s="16">
        <f t="shared" si="0"/>
        <v>0</v>
      </c>
      <c r="I35" s="26"/>
      <c r="J35" s="26"/>
      <c r="K35" s="17">
        <f t="shared" si="1"/>
        <v>0</v>
      </c>
      <c r="L35" s="18">
        <f t="shared" si="7"/>
        <v>0</v>
      </c>
      <c r="M35" s="16">
        <f t="shared" si="8"/>
        <v>0</v>
      </c>
      <c r="N35" s="16">
        <f t="shared" si="9"/>
        <v>0</v>
      </c>
      <c r="O35" s="16">
        <f t="shared" si="10"/>
        <v>0</v>
      </c>
      <c r="P35" s="17">
        <f t="shared" si="11"/>
        <v>0</v>
      </c>
    </row>
    <row r="36" spans="1:16" ht="12.75" customHeight="1" x14ac:dyDescent="0.2">
      <c r="A36" s="164">
        <f>IF(COUNTBLANK(B36)=1," ",COUNTA(B$14:B36))</f>
        <v>11</v>
      </c>
      <c r="B36" s="165" t="s">
        <v>66</v>
      </c>
      <c r="C36" s="162" t="s">
        <v>159</v>
      </c>
      <c r="D36" s="162" t="s">
        <v>116</v>
      </c>
      <c r="E36" s="106">
        <v>0.3</v>
      </c>
      <c r="F36" s="36"/>
      <c r="G36" s="26"/>
      <c r="H36" s="16">
        <f t="shared" si="0"/>
        <v>0</v>
      </c>
      <c r="I36" s="26"/>
      <c r="J36" s="26"/>
      <c r="K36" s="17">
        <f t="shared" si="1"/>
        <v>0</v>
      </c>
      <c r="L36" s="18">
        <f t="shared" si="7"/>
        <v>0</v>
      </c>
      <c r="M36" s="16">
        <f t="shared" si="8"/>
        <v>0</v>
      </c>
      <c r="N36" s="16">
        <f t="shared" si="9"/>
        <v>0</v>
      </c>
      <c r="O36" s="16">
        <f t="shared" si="10"/>
        <v>0</v>
      </c>
      <c r="P36" s="17">
        <f t="shared" si="11"/>
        <v>0</v>
      </c>
    </row>
    <row r="37" spans="1:16" ht="12.75" customHeight="1" x14ac:dyDescent="0.2">
      <c r="A37" s="164">
        <f>IF(COUNTBLANK(B37)=1," ",COUNTA(B$14:B37))</f>
        <v>12</v>
      </c>
      <c r="B37" s="165" t="s">
        <v>66</v>
      </c>
      <c r="C37" s="162" t="s">
        <v>160</v>
      </c>
      <c r="D37" s="162" t="s">
        <v>139</v>
      </c>
      <c r="E37" s="106">
        <v>5</v>
      </c>
      <c r="F37" s="36"/>
      <c r="G37" s="26"/>
      <c r="H37" s="16">
        <f t="shared" si="0"/>
        <v>0</v>
      </c>
      <c r="I37" s="26"/>
      <c r="J37" s="26"/>
      <c r="K37" s="17">
        <f t="shared" si="1"/>
        <v>0</v>
      </c>
      <c r="L37" s="18">
        <f t="shared" si="7"/>
        <v>0</v>
      </c>
      <c r="M37" s="16">
        <f t="shared" si="8"/>
        <v>0</v>
      </c>
      <c r="N37" s="16">
        <f t="shared" si="9"/>
        <v>0</v>
      </c>
      <c r="O37" s="16">
        <f t="shared" si="10"/>
        <v>0</v>
      </c>
      <c r="P37" s="17">
        <f t="shared" si="11"/>
        <v>0</v>
      </c>
    </row>
    <row r="38" spans="1:16" ht="12.75" customHeight="1" x14ac:dyDescent="0.2">
      <c r="A38" s="164" t="str">
        <f>IF(COUNTBLANK(B38)=1," ",COUNTA(B$14:B38))</f>
        <v xml:space="preserve"> </v>
      </c>
      <c r="B38" s="165"/>
      <c r="C38" s="163" t="s">
        <v>161</v>
      </c>
      <c r="D38" s="162" t="s">
        <v>148</v>
      </c>
      <c r="E38" s="106">
        <v>0.15</v>
      </c>
      <c r="F38" s="36"/>
      <c r="G38" s="26"/>
      <c r="H38" s="16">
        <f t="shared" si="0"/>
        <v>0</v>
      </c>
      <c r="I38" s="26"/>
      <c r="J38" s="26"/>
      <c r="K38" s="17">
        <f t="shared" si="1"/>
        <v>0</v>
      </c>
      <c r="L38" s="18">
        <f t="shared" si="7"/>
        <v>0</v>
      </c>
      <c r="M38" s="16">
        <f t="shared" si="8"/>
        <v>0</v>
      </c>
      <c r="N38" s="16">
        <f t="shared" si="9"/>
        <v>0</v>
      </c>
      <c r="O38" s="16">
        <f t="shared" si="10"/>
        <v>0</v>
      </c>
      <c r="P38" s="17">
        <f t="shared" si="11"/>
        <v>0</v>
      </c>
    </row>
    <row r="39" spans="1:16" ht="16.5" customHeight="1" x14ac:dyDescent="0.2">
      <c r="A39" s="164">
        <f>IF(COUNTBLANK(B39)=1," ",COUNTA(B$14:B39))</f>
        <v>13</v>
      </c>
      <c r="B39" s="165" t="s">
        <v>66</v>
      </c>
      <c r="C39" s="162" t="s">
        <v>162</v>
      </c>
      <c r="D39" s="162" t="s">
        <v>68</v>
      </c>
      <c r="E39" s="106">
        <v>5</v>
      </c>
      <c r="F39" s="36"/>
      <c r="G39" s="26"/>
      <c r="H39" s="16">
        <f t="shared" si="0"/>
        <v>0</v>
      </c>
      <c r="I39" s="26"/>
      <c r="J39" s="26"/>
      <c r="K39" s="17">
        <f t="shared" si="1"/>
        <v>0</v>
      </c>
      <c r="L39" s="18">
        <f t="shared" si="7"/>
        <v>0</v>
      </c>
      <c r="M39" s="16">
        <f t="shared" si="8"/>
        <v>0</v>
      </c>
      <c r="N39" s="16">
        <f t="shared" si="9"/>
        <v>0</v>
      </c>
      <c r="O39" s="16">
        <f t="shared" si="10"/>
        <v>0</v>
      </c>
      <c r="P39" s="17">
        <f t="shared" si="11"/>
        <v>0</v>
      </c>
    </row>
    <row r="40" spans="1:16" ht="12.75" x14ac:dyDescent="0.2">
      <c r="A40" s="164">
        <f>IF(COUNTBLANK(B40)=1," ",COUNTA(B$14:B40))</f>
        <v>14</v>
      </c>
      <c r="B40" s="165" t="s">
        <v>66</v>
      </c>
      <c r="C40" s="162" t="s">
        <v>163</v>
      </c>
      <c r="D40" s="162" t="s">
        <v>96</v>
      </c>
      <c r="E40" s="106">
        <v>4</v>
      </c>
      <c r="F40" s="36"/>
      <c r="G40" s="26"/>
      <c r="H40" s="16">
        <f t="shared" si="0"/>
        <v>0</v>
      </c>
      <c r="I40" s="26"/>
      <c r="J40" s="26"/>
      <c r="K40" s="17">
        <f t="shared" si="1"/>
        <v>0</v>
      </c>
      <c r="L40" s="18">
        <f t="shared" si="7"/>
        <v>0</v>
      </c>
      <c r="M40" s="16">
        <f t="shared" si="8"/>
        <v>0</v>
      </c>
      <c r="N40" s="16">
        <f t="shared" si="9"/>
        <v>0</v>
      </c>
      <c r="O40" s="16">
        <f t="shared" si="10"/>
        <v>0</v>
      </c>
      <c r="P40" s="17">
        <f t="shared" si="11"/>
        <v>0</v>
      </c>
    </row>
    <row r="41" spans="1:16" ht="22.5" x14ac:dyDescent="0.2">
      <c r="A41" s="164">
        <f>IF(COUNTBLANK(B41)=1," ",COUNTA(B$14:B41))</f>
        <v>15</v>
      </c>
      <c r="B41" s="165" t="s">
        <v>66</v>
      </c>
      <c r="C41" s="162" t="s">
        <v>164</v>
      </c>
      <c r="D41" s="162" t="s">
        <v>116</v>
      </c>
      <c r="E41" s="106">
        <v>0.2</v>
      </c>
      <c r="F41" s="36"/>
      <c r="G41" s="26"/>
      <c r="H41" s="16">
        <f t="shared" si="0"/>
        <v>0</v>
      </c>
      <c r="I41" s="26"/>
      <c r="J41" s="26"/>
      <c r="K41" s="17">
        <f t="shared" si="1"/>
        <v>0</v>
      </c>
      <c r="L41" s="18">
        <f t="shared" si="7"/>
        <v>0</v>
      </c>
      <c r="M41" s="16">
        <f t="shared" si="8"/>
        <v>0</v>
      </c>
      <c r="N41" s="16">
        <f t="shared" si="9"/>
        <v>0</v>
      </c>
      <c r="O41" s="16">
        <f t="shared" si="10"/>
        <v>0</v>
      </c>
      <c r="P41" s="17">
        <f t="shared" si="11"/>
        <v>0</v>
      </c>
    </row>
    <row r="42" spans="1:16" ht="12.75" x14ac:dyDescent="0.2">
      <c r="A42" s="141"/>
      <c r="B42" s="76"/>
      <c r="C42" s="162" t="s">
        <v>165</v>
      </c>
      <c r="D42" s="162" t="s">
        <v>148</v>
      </c>
      <c r="E42" s="106">
        <v>0.21</v>
      </c>
      <c r="F42" s="36"/>
      <c r="G42" s="26"/>
      <c r="H42" s="16">
        <f t="shared" si="0"/>
        <v>0</v>
      </c>
      <c r="I42" s="26"/>
      <c r="J42" s="26"/>
      <c r="K42" s="17">
        <f t="shared" si="1"/>
        <v>0</v>
      </c>
      <c r="L42" s="18">
        <f t="shared" si="7"/>
        <v>0</v>
      </c>
      <c r="M42" s="16">
        <f t="shared" si="8"/>
        <v>0</v>
      </c>
      <c r="N42" s="16">
        <f t="shared" si="9"/>
        <v>0</v>
      </c>
      <c r="O42" s="16">
        <f t="shared" si="10"/>
        <v>0</v>
      </c>
      <c r="P42" s="17">
        <f t="shared" si="11"/>
        <v>0</v>
      </c>
    </row>
    <row r="43" spans="1:16" x14ac:dyDescent="0.25">
      <c r="A43" s="58">
        <v>16</v>
      </c>
      <c r="B43" s="75" t="s">
        <v>66</v>
      </c>
      <c r="C43" s="58" t="s">
        <v>166</v>
      </c>
      <c r="D43" s="58" t="s">
        <v>116</v>
      </c>
      <c r="E43" s="59">
        <v>1</v>
      </c>
      <c r="F43" s="36"/>
      <c r="G43" s="26"/>
      <c r="H43" s="16">
        <f t="shared" si="0"/>
        <v>0</v>
      </c>
      <c r="I43" s="26"/>
      <c r="J43" s="26"/>
      <c r="K43" s="17">
        <f t="shared" si="1"/>
        <v>0</v>
      </c>
      <c r="L43" s="18">
        <f t="shared" si="7"/>
        <v>0</v>
      </c>
      <c r="M43" s="16">
        <f t="shared" si="8"/>
        <v>0</v>
      </c>
      <c r="N43" s="16">
        <f t="shared" si="9"/>
        <v>0</v>
      </c>
      <c r="O43" s="16">
        <f t="shared" si="10"/>
        <v>0</v>
      </c>
      <c r="P43" s="17">
        <f t="shared" si="11"/>
        <v>0</v>
      </c>
    </row>
    <row r="44" spans="1:16" ht="12.75" x14ac:dyDescent="0.25">
      <c r="A44" s="73"/>
      <c r="B44" s="76"/>
      <c r="C44" s="58" t="s">
        <v>147</v>
      </c>
      <c r="D44" s="58" t="s">
        <v>116</v>
      </c>
      <c r="E44" s="59">
        <v>1.1000000000000001</v>
      </c>
      <c r="F44" s="36"/>
      <c r="G44" s="26"/>
      <c r="H44" s="16">
        <f t="shared" si="0"/>
        <v>0</v>
      </c>
      <c r="I44" s="26"/>
      <c r="J44" s="26"/>
      <c r="K44" s="17">
        <f t="shared" si="1"/>
        <v>0</v>
      </c>
      <c r="L44" s="18">
        <f t="shared" si="7"/>
        <v>0</v>
      </c>
      <c r="M44" s="16">
        <f t="shared" si="8"/>
        <v>0</v>
      </c>
      <c r="N44" s="16">
        <f t="shared" si="9"/>
        <v>0</v>
      </c>
      <c r="O44" s="16">
        <f t="shared" si="10"/>
        <v>0</v>
      </c>
      <c r="P44" s="17">
        <f t="shared" si="11"/>
        <v>0</v>
      </c>
    </row>
    <row r="45" spans="1:16" x14ac:dyDescent="0.25">
      <c r="A45" s="58">
        <v>17</v>
      </c>
      <c r="B45" s="75" t="s">
        <v>66</v>
      </c>
      <c r="C45" s="58" t="s">
        <v>167</v>
      </c>
      <c r="D45" s="58" t="s">
        <v>73</v>
      </c>
      <c r="E45" s="59">
        <v>10</v>
      </c>
      <c r="F45" s="36"/>
      <c r="G45" s="26"/>
      <c r="H45" s="16">
        <f t="shared" si="0"/>
        <v>0</v>
      </c>
      <c r="I45" s="26"/>
      <c r="J45" s="26"/>
      <c r="K45" s="17">
        <f t="shared" si="1"/>
        <v>0</v>
      </c>
      <c r="L45" s="18">
        <f t="shared" si="7"/>
        <v>0</v>
      </c>
      <c r="M45" s="16">
        <f t="shared" si="8"/>
        <v>0</v>
      </c>
      <c r="N45" s="16">
        <f t="shared" si="9"/>
        <v>0</v>
      </c>
      <c r="O45" s="16">
        <f t="shared" si="10"/>
        <v>0</v>
      </c>
      <c r="P45" s="17">
        <f t="shared" si="11"/>
        <v>0</v>
      </c>
    </row>
    <row r="46" spans="1:16" ht="12.75" x14ac:dyDescent="0.25">
      <c r="A46" s="73"/>
      <c r="B46" s="76"/>
      <c r="C46" s="58" t="s">
        <v>168</v>
      </c>
      <c r="D46" s="58" t="s">
        <v>83</v>
      </c>
      <c r="E46" s="59">
        <v>32</v>
      </c>
      <c r="F46" s="36"/>
      <c r="G46" s="26"/>
      <c r="H46" s="16">
        <f t="shared" si="0"/>
        <v>0</v>
      </c>
      <c r="I46" s="26"/>
      <c r="J46" s="26"/>
      <c r="K46" s="17">
        <f t="shared" si="1"/>
        <v>0</v>
      </c>
      <c r="L46" s="18">
        <f t="shared" si="7"/>
        <v>0</v>
      </c>
      <c r="M46" s="16">
        <f t="shared" si="8"/>
        <v>0</v>
      </c>
      <c r="N46" s="16">
        <f t="shared" si="9"/>
        <v>0</v>
      </c>
      <c r="O46" s="16">
        <f t="shared" si="10"/>
        <v>0</v>
      </c>
      <c r="P46" s="17">
        <f t="shared" si="11"/>
        <v>0</v>
      </c>
    </row>
    <row r="47" spans="1:16" x14ac:dyDescent="0.25">
      <c r="A47" s="58">
        <v>18</v>
      </c>
      <c r="B47" s="75" t="s">
        <v>66</v>
      </c>
      <c r="C47" s="58" t="s">
        <v>169</v>
      </c>
      <c r="D47" s="58" t="s">
        <v>170</v>
      </c>
      <c r="E47" s="59">
        <v>1</v>
      </c>
      <c r="F47" s="36"/>
      <c r="G47" s="26"/>
      <c r="H47" s="16">
        <f t="shared" si="0"/>
        <v>0</v>
      </c>
      <c r="I47" s="26"/>
      <c r="J47" s="26"/>
      <c r="K47" s="17">
        <f t="shared" si="1"/>
        <v>0</v>
      </c>
      <c r="L47" s="18">
        <f t="shared" si="7"/>
        <v>0</v>
      </c>
      <c r="M47" s="16">
        <f t="shared" si="8"/>
        <v>0</v>
      </c>
      <c r="N47" s="16">
        <f t="shared" si="9"/>
        <v>0</v>
      </c>
      <c r="O47" s="16">
        <f t="shared" si="10"/>
        <v>0</v>
      </c>
      <c r="P47" s="17">
        <f t="shared" si="11"/>
        <v>0</v>
      </c>
    </row>
    <row r="48" spans="1:16" ht="12.75" x14ac:dyDescent="0.25">
      <c r="A48" s="73"/>
      <c r="B48" s="76"/>
      <c r="C48" s="58" t="s">
        <v>171</v>
      </c>
      <c r="D48" s="58" t="s">
        <v>68</v>
      </c>
      <c r="E48" s="59">
        <v>7.5</v>
      </c>
      <c r="F48" s="36"/>
      <c r="G48" s="26"/>
      <c r="H48" s="16">
        <f t="shared" si="0"/>
        <v>0</v>
      </c>
      <c r="I48" s="26"/>
      <c r="J48" s="26"/>
      <c r="K48" s="17">
        <f t="shared" si="1"/>
        <v>0</v>
      </c>
      <c r="L48" s="18">
        <f t="shared" si="7"/>
        <v>0</v>
      </c>
      <c r="M48" s="16">
        <f t="shared" si="8"/>
        <v>0</v>
      </c>
      <c r="N48" s="16">
        <f t="shared" si="9"/>
        <v>0</v>
      </c>
      <c r="O48" s="16">
        <f t="shared" si="10"/>
        <v>0</v>
      </c>
      <c r="P48" s="17">
        <f t="shared" si="11"/>
        <v>0</v>
      </c>
    </row>
    <row r="49" spans="1:16" ht="12.75" x14ac:dyDescent="0.25">
      <c r="A49" s="73"/>
      <c r="B49" s="76"/>
      <c r="C49" s="58" t="s">
        <v>172</v>
      </c>
      <c r="D49" s="58" t="s">
        <v>68</v>
      </c>
      <c r="E49" s="59">
        <v>1.3</v>
      </c>
      <c r="F49" s="36"/>
      <c r="G49" s="26"/>
      <c r="H49" s="16">
        <f t="shared" si="0"/>
        <v>0</v>
      </c>
      <c r="I49" s="26"/>
      <c r="J49" s="26"/>
      <c r="K49" s="17">
        <f t="shared" si="1"/>
        <v>0</v>
      </c>
      <c r="L49" s="18">
        <f t="shared" si="7"/>
        <v>0</v>
      </c>
      <c r="M49" s="16">
        <f t="shared" si="8"/>
        <v>0</v>
      </c>
      <c r="N49" s="16">
        <f t="shared" si="9"/>
        <v>0</v>
      </c>
      <c r="O49" s="16">
        <f t="shared" si="10"/>
        <v>0</v>
      </c>
      <c r="P49" s="17">
        <f t="shared" si="11"/>
        <v>0</v>
      </c>
    </row>
    <row r="50" spans="1:16" ht="12.75" x14ac:dyDescent="0.25">
      <c r="A50" s="73"/>
      <c r="B50" s="76"/>
      <c r="C50" s="58" t="s">
        <v>173</v>
      </c>
      <c r="D50" s="58" t="s">
        <v>68</v>
      </c>
      <c r="E50" s="59">
        <v>7.68</v>
      </c>
      <c r="F50" s="36"/>
      <c r="G50" s="26"/>
      <c r="H50" s="16">
        <f t="shared" si="0"/>
        <v>0</v>
      </c>
      <c r="I50" s="26"/>
      <c r="J50" s="26"/>
      <c r="K50" s="17">
        <f t="shared" si="1"/>
        <v>0</v>
      </c>
      <c r="L50" s="18">
        <f t="shared" si="7"/>
        <v>0</v>
      </c>
      <c r="M50" s="16">
        <f t="shared" si="8"/>
        <v>0</v>
      </c>
      <c r="N50" s="16">
        <f t="shared" si="9"/>
        <v>0</v>
      </c>
      <c r="O50" s="16">
        <f t="shared" si="10"/>
        <v>0</v>
      </c>
      <c r="P50" s="17">
        <f t="shared" si="11"/>
        <v>0</v>
      </c>
    </row>
    <row r="51" spans="1:16" ht="12.75" x14ac:dyDescent="0.25">
      <c r="A51" s="73"/>
      <c r="B51" s="76"/>
      <c r="C51" s="58" t="s">
        <v>174</v>
      </c>
      <c r="D51" s="58" t="s">
        <v>68</v>
      </c>
      <c r="E51" s="59">
        <v>10</v>
      </c>
      <c r="F51" s="36"/>
      <c r="G51" s="26"/>
      <c r="H51" s="16">
        <f t="shared" si="0"/>
        <v>0</v>
      </c>
      <c r="I51" s="26"/>
      <c r="J51" s="26"/>
      <c r="K51" s="17">
        <f t="shared" si="1"/>
        <v>0</v>
      </c>
      <c r="L51" s="18">
        <f t="shared" si="7"/>
        <v>0</v>
      </c>
      <c r="M51" s="16">
        <f t="shared" si="8"/>
        <v>0</v>
      </c>
      <c r="N51" s="16">
        <f t="shared" si="9"/>
        <v>0</v>
      </c>
      <c r="O51" s="16">
        <f t="shared" si="10"/>
        <v>0</v>
      </c>
      <c r="P51" s="17">
        <f t="shared" si="11"/>
        <v>0</v>
      </c>
    </row>
    <row r="52" spans="1:16" x14ac:dyDescent="0.25">
      <c r="A52" s="256" t="s">
        <v>118</v>
      </c>
      <c r="B52" s="257"/>
      <c r="C52" s="273"/>
      <c r="D52" s="273"/>
      <c r="E52" s="273"/>
      <c r="F52" s="257"/>
      <c r="G52" s="257"/>
      <c r="H52" s="257"/>
      <c r="I52" s="257"/>
      <c r="J52" s="257"/>
      <c r="K52" s="258"/>
      <c r="L52" s="29">
        <f>SUM(L14:L51)</f>
        <v>0</v>
      </c>
      <c r="M52" s="30">
        <f>SUM(M14:M51)</f>
        <v>0</v>
      </c>
      <c r="N52" s="30">
        <f>SUM(N14:N51)</f>
        <v>0</v>
      </c>
      <c r="O52" s="30">
        <f>SUM(O14:O51)</f>
        <v>0</v>
      </c>
      <c r="P52" s="31">
        <f>SUM(P14:P51)</f>
        <v>0</v>
      </c>
    </row>
    <row r="53" spans="1:16" x14ac:dyDescent="0.25">
      <c r="A53" s="12"/>
      <c r="B53" s="12"/>
      <c r="C53" s="12"/>
      <c r="D53" s="12"/>
      <c r="E53" s="149"/>
      <c r="F53" s="12"/>
      <c r="G53" s="12"/>
      <c r="H53" s="12"/>
      <c r="I53" s="12"/>
      <c r="J53" s="12"/>
      <c r="K53" s="12"/>
      <c r="L53" s="12"/>
      <c r="M53" s="12"/>
      <c r="N53" s="12"/>
      <c r="O53" s="12"/>
      <c r="P53" s="12"/>
    </row>
    <row r="54" spans="1:16" x14ac:dyDescent="0.25">
      <c r="A54" s="12"/>
      <c r="B54" s="12"/>
      <c r="C54" s="12"/>
      <c r="D54" s="12"/>
      <c r="E54" s="149"/>
      <c r="F54" s="12"/>
      <c r="G54" s="12"/>
      <c r="H54" s="12"/>
      <c r="I54" s="12"/>
      <c r="J54" s="12"/>
      <c r="K54" s="12"/>
      <c r="L54" s="12"/>
      <c r="M54" s="12"/>
      <c r="N54" s="12"/>
      <c r="O54" s="12"/>
      <c r="P54" s="12"/>
    </row>
    <row r="55" spans="1:16" x14ac:dyDescent="0.25">
      <c r="A55" s="7" t="s">
        <v>19</v>
      </c>
      <c r="B55" s="12"/>
      <c r="C55" s="255">
        <f>'Kops a'!C41:H41</f>
        <v>0</v>
      </c>
      <c r="D55" s="255"/>
      <c r="E55" s="255"/>
      <c r="F55" s="255"/>
      <c r="G55" s="255"/>
      <c r="H55" s="255"/>
      <c r="I55" s="12"/>
      <c r="J55" s="12"/>
      <c r="K55" s="12"/>
      <c r="L55" s="12"/>
      <c r="M55" s="12"/>
      <c r="N55" s="12"/>
      <c r="O55" s="12"/>
      <c r="P55" s="12"/>
    </row>
    <row r="56" spans="1:16" x14ac:dyDescent="0.25">
      <c r="A56" s="12"/>
      <c r="B56" s="12"/>
      <c r="C56" s="204" t="s">
        <v>20</v>
      </c>
      <c r="D56" s="204"/>
      <c r="E56" s="204"/>
      <c r="F56" s="204"/>
      <c r="G56" s="204"/>
      <c r="H56" s="204"/>
      <c r="I56" s="12"/>
      <c r="J56" s="12"/>
      <c r="K56" s="12"/>
      <c r="L56" s="12"/>
      <c r="M56" s="12"/>
      <c r="N56" s="12"/>
      <c r="O56" s="12"/>
      <c r="P56" s="12"/>
    </row>
    <row r="57" spans="1:16" x14ac:dyDescent="0.25">
      <c r="A57" s="12"/>
      <c r="B57" s="12"/>
      <c r="C57" s="12"/>
      <c r="D57" s="12"/>
      <c r="E57" s="149"/>
      <c r="F57" s="12"/>
      <c r="G57" s="12"/>
      <c r="H57" s="12"/>
      <c r="I57" s="12"/>
      <c r="J57" s="12"/>
      <c r="K57" s="12"/>
      <c r="L57" s="12"/>
      <c r="M57" s="12"/>
      <c r="N57" s="12"/>
      <c r="O57" s="12"/>
      <c r="P57" s="12"/>
    </row>
    <row r="58" spans="1:16" x14ac:dyDescent="0.25">
      <c r="A58" s="53" t="str">
        <f>'Kops a'!A44</f>
        <v>Tāme sastādīta 20__. gada __. _________</v>
      </c>
      <c r="B58" s="54"/>
      <c r="C58" s="54"/>
      <c r="D58" s="54"/>
      <c r="E58" s="149"/>
      <c r="F58" s="12"/>
      <c r="G58" s="12"/>
      <c r="H58" s="12"/>
      <c r="I58" s="12"/>
      <c r="J58" s="12"/>
      <c r="K58" s="12"/>
      <c r="L58" s="12"/>
      <c r="M58" s="12"/>
      <c r="N58" s="12"/>
      <c r="O58" s="12"/>
      <c r="P58" s="12"/>
    </row>
    <row r="59" spans="1:16" x14ac:dyDescent="0.25">
      <c r="A59" s="12"/>
      <c r="B59" s="12"/>
      <c r="C59" s="12"/>
      <c r="D59" s="12"/>
      <c r="E59" s="149"/>
      <c r="F59" s="12"/>
      <c r="G59" s="12"/>
      <c r="H59" s="12"/>
      <c r="I59" s="12"/>
      <c r="J59" s="12"/>
      <c r="K59" s="12"/>
      <c r="L59" s="12"/>
      <c r="M59" s="12"/>
      <c r="N59" s="12"/>
      <c r="O59" s="12"/>
      <c r="P59" s="12"/>
    </row>
    <row r="60" spans="1:16" x14ac:dyDescent="0.25">
      <c r="A60" s="7" t="s">
        <v>49</v>
      </c>
      <c r="B60" s="12"/>
      <c r="C60" s="255">
        <f>'Kops a'!C46:H46</f>
        <v>0</v>
      </c>
      <c r="D60" s="255"/>
      <c r="E60" s="255"/>
      <c r="F60" s="255"/>
      <c r="G60" s="255"/>
      <c r="H60" s="255"/>
      <c r="I60" s="12"/>
      <c r="J60" s="12"/>
      <c r="K60" s="12"/>
      <c r="L60" s="12"/>
      <c r="M60" s="12"/>
      <c r="N60" s="12"/>
      <c r="O60" s="12"/>
      <c r="P60" s="12"/>
    </row>
    <row r="61" spans="1:16" x14ac:dyDescent="0.25">
      <c r="A61" s="12"/>
      <c r="B61" s="12"/>
      <c r="C61" s="204" t="s">
        <v>20</v>
      </c>
      <c r="D61" s="204"/>
      <c r="E61" s="204"/>
      <c r="F61" s="204"/>
      <c r="G61" s="204"/>
      <c r="H61" s="204"/>
      <c r="I61" s="12"/>
      <c r="J61" s="12"/>
      <c r="K61" s="12"/>
      <c r="L61" s="12"/>
      <c r="M61" s="12"/>
      <c r="N61" s="12"/>
      <c r="O61" s="12"/>
      <c r="P61" s="12"/>
    </row>
    <row r="62" spans="1:16" x14ac:dyDescent="0.25">
      <c r="A62" s="12"/>
      <c r="B62" s="12"/>
      <c r="C62" s="12"/>
      <c r="D62" s="12"/>
      <c r="E62" s="149"/>
      <c r="F62" s="12"/>
      <c r="G62" s="12"/>
      <c r="H62" s="12"/>
      <c r="I62" s="12"/>
      <c r="J62" s="12"/>
      <c r="K62" s="12"/>
      <c r="L62" s="12"/>
      <c r="M62" s="12"/>
      <c r="N62" s="12"/>
      <c r="O62" s="12"/>
      <c r="P62" s="12"/>
    </row>
    <row r="63" spans="1:16" x14ac:dyDescent="0.25">
      <c r="A63" s="53" t="s">
        <v>119</v>
      </c>
      <c r="B63" s="54"/>
      <c r="C63" s="55">
        <f>'Kops a'!C49</f>
        <v>0</v>
      </c>
      <c r="D63" s="54"/>
      <c r="E63" s="149"/>
      <c r="F63" s="12"/>
      <c r="G63" s="12"/>
      <c r="H63" s="12"/>
      <c r="I63" s="12"/>
      <c r="J63" s="12"/>
      <c r="K63" s="12"/>
      <c r="L63" s="12"/>
      <c r="M63" s="12"/>
      <c r="N63" s="12"/>
      <c r="O63" s="12"/>
      <c r="P63" s="12"/>
    </row>
    <row r="64" spans="1:16" x14ac:dyDescent="0.25">
      <c r="A64" s="12"/>
      <c r="B64" s="12"/>
      <c r="C64" s="12"/>
      <c r="D64" s="12"/>
      <c r="E64" s="149"/>
      <c r="F64" s="12"/>
      <c r="G64" s="12"/>
      <c r="H64" s="12"/>
      <c r="I64" s="12"/>
      <c r="J64" s="12"/>
      <c r="K64" s="12"/>
      <c r="L64" s="12"/>
      <c r="M64" s="12"/>
      <c r="N64" s="12"/>
      <c r="O64" s="12"/>
      <c r="P64" s="12"/>
    </row>
    <row r="65" spans="2:5" ht="13.5" x14ac:dyDescent="0.25">
      <c r="B65" s="35" t="s">
        <v>120</v>
      </c>
      <c r="E65" s="143"/>
    </row>
    <row r="66" spans="2:5" ht="12" x14ac:dyDescent="0.25">
      <c r="B66" s="56" t="s">
        <v>121</v>
      </c>
      <c r="E66" s="143"/>
    </row>
    <row r="67" spans="2:5" ht="12" x14ac:dyDescent="0.25">
      <c r="B67" s="56" t="s">
        <v>122</v>
      </c>
      <c r="E67" s="143"/>
    </row>
    <row r="68" spans="2:5" x14ac:dyDescent="0.25">
      <c r="E68" s="143"/>
    </row>
    <row r="69" spans="2:5" x14ac:dyDescent="0.25">
      <c r="E69" s="143"/>
    </row>
    <row r="70" spans="2:5" x14ac:dyDescent="0.25">
      <c r="E70" s="143"/>
    </row>
    <row r="71" spans="2:5" x14ac:dyDescent="0.25">
      <c r="E71" s="143"/>
    </row>
  </sheetData>
  <mergeCells count="24">
    <mergeCell ref="C2:I2"/>
    <mergeCell ref="C3:I3"/>
    <mergeCell ref="D5:L5"/>
    <mergeCell ref="D6:L6"/>
    <mergeCell ref="D7:L7"/>
    <mergeCell ref="N9:O9"/>
    <mergeCell ref="A12:A13"/>
    <mergeCell ref="B12:B13"/>
    <mergeCell ref="C12:C13"/>
    <mergeCell ref="D12:D13"/>
    <mergeCell ref="E12:E13"/>
    <mergeCell ref="L12:P12"/>
    <mergeCell ref="C61:H61"/>
    <mergeCell ref="C4:I4"/>
    <mergeCell ref="F12:K12"/>
    <mergeCell ref="A9:F9"/>
    <mergeCell ref="J9:M9"/>
    <mergeCell ref="D8:L8"/>
    <mergeCell ref="A52:K52"/>
    <mergeCell ref="C55:H55"/>
    <mergeCell ref="C56:H56"/>
    <mergeCell ref="C60:H60"/>
    <mergeCell ref="C21:E21"/>
    <mergeCell ref="C34:E34"/>
  </mergeCells>
  <conditionalFormatting sqref="I15:J51 F15:G51">
    <cfRule type="cellIs" dxfId="243" priority="26" operator="equal">
      <formula>0</formula>
    </cfRule>
  </conditionalFormatting>
  <conditionalFormatting sqref="N9:O9 H14:H51 K14:P51">
    <cfRule type="cellIs" dxfId="242" priority="25" operator="equal">
      <formula>0</formula>
    </cfRule>
  </conditionalFormatting>
  <conditionalFormatting sqref="A9:F9">
    <cfRule type="containsText" dxfId="241"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240" priority="22" operator="equal">
      <formula>0</formula>
    </cfRule>
  </conditionalFormatting>
  <conditionalFormatting sqref="O10">
    <cfRule type="cellIs" dxfId="239" priority="21" operator="equal">
      <formula>"20__. gada __. _________"</formula>
    </cfRule>
  </conditionalFormatting>
  <conditionalFormatting sqref="A52:K52">
    <cfRule type="containsText" dxfId="238" priority="20" operator="containsText" text="Tiešās izmaksas kopā, t. sk. darba devēja sociālais nodoklis __.__% ">
      <formula>NOT(ISERROR(SEARCH("Tiešās izmaksas kopā, t. sk. darba devēja sociālais nodoklis __.__% ",A52)))</formula>
    </cfRule>
  </conditionalFormatting>
  <conditionalFormatting sqref="L52:P52">
    <cfRule type="cellIs" dxfId="237" priority="15" operator="equal">
      <formula>0</formula>
    </cfRule>
  </conditionalFormatting>
  <conditionalFormatting sqref="C4:I4">
    <cfRule type="cellIs" dxfId="236" priority="14" operator="equal">
      <formula>0</formula>
    </cfRule>
  </conditionalFormatting>
  <conditionalFormatting sqref="D5:L8">
    <cfRule type="cellIs" dxfId="235" priority="11" operator="equal">
      <formula>0</formula>
    </cfRule>
  </conditionalFormatting>
  <conditionalFormatting sqref="F14:G14">
    <cfRule type="cellIs" dxfId="234" priority="10" operator="equal">
      <formula>0</formula>
    </cfRule>
  </conditionalFormatting>
  <conditionalFormatting sqref="I14:J14">
    <cfRule type="cellIs" dxfId="233" priority="8" operator="equal">
      <formula>0</formula>
    </cfRule>
  </conditionalFormatting>
  <conditionalFormatting sqref="P10">
    <cfRule type="cellIs" dxfId="232" priority="7" operator="equal">
      <formula>"20__. gada __. _________"</formula>
    </cfRule>
  </conditionalFormatting>
  <conditionalFormatting sqref="C60:H60">
    <cfRule type="cellIs" dxfId="231" priority="4" operator="equal">
      <formula>0</formula>
    </cfRule>
  </conditionalFormatting>
  <conditionalFormatting sqref="C55:H55">
    <cfRule type="cellIs" dxfId="230" priority="3" operator="equal">
      <formula>0</formula>
    </cfRule>
  </conditionalFormatting>
  <conditionalFormatting sqref="C60:H60 C63 C55:H55">
    <cfRule type="cellIs" dxfId="229" priority="2" operator="equal">
      <formula>0</formula>
    </cfRule>
  </conditionalFormatting>
  <conditionalFormatting sqref="D1">
    <cfRule type="cellIs" dxfId="228"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D422C369-7259-49E7-A89B-9D562DEE2E41}">
            <xm:f>NOT(ISERROR(SEARCH("Tāme sastādīta ____. gada ___. ______________",A58)))</xm:f>
            <xm:f>"Tāme sastādīta ____. gada ___. ______________"</xm:f>
            <x14:dxf>
              <font>
                <color auto="1"/>
              </font>
              <fill>
                <patternFill>
                  <bgColor rgb="FFC6EFCE"/>
                </patternFill>
              </fill>
            </x14:dxf>
          </x14:cfRule>
          <xm:sqref>A58</xm:sqref>
        </x14:conditionalFormatting>
        <x14:conditionalFormatting xmlns:xm="http://schemas.microsoft.com/office/excel/2006/main">
          <x14:cfRule type="containsText" priority="5" operator="containsText" id="{D859E3E6-089F-4F16-889A-98EF63E5F3AC}">
            <xm:f>NOT(ISERROR(SEARCH("Sertifikāta Nr. _________________________________",A63)))</xm:f>
            <xm:f>"Sertifikāta Nr. _________________________________"</xm:f>
            <x14:dxf>
              <font>
                <color auto="1"/>
              </font>
              <fill>
                <patternFill>
                  <bgColor rgb="FFC6EFCE"/>
                </patternFill>
              </fill>
            </x14:dxf>
          </x14:cfRule>
          <xm:sqref>A63</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8"/>
  <sheetViews>
    <sheetView view="pageBreakPreview" zoomScaleNormal="100" zoomScaleSheetLayoutView="100" workbookViewId="0">
      <selection activeCell="J14" sqref="J14"/>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40" customWidth="1"/>
    <col min="6" max="6" width="5.7109375" style="7" customWidth="1"/>
    <col min="7" max="7" width="6.5703125" style="7" customWidth="1"/>
    <col min="8" max="11" width="5.7109375" style="7" customWidth="1"/>
    <col min="12" max="12" width="6.85546875" style="7" customWidth="1"/>
    <col min="13" max="13" width="8.28515625" style="7" customWidth="1"/>
    <col min="14" max="14" width="8" style="7" customWidth="1"/>
    <col min="15" max="15" width="5.7109375" style="7" customWidth="1"/>
    <col min="16" max="16" width="7.28515625" style="7" customWidth="1"/>
    <col min="17" max="16384" width="9.140625" style="7"/>
  </cols>
  <sheetData>
    <row r="1" spans="1:16" x14ac:dyDescent="0.25">
      <c r="C1" s="144" t="s">
        <v>50</v>
      </c>
      <c r="D1" s="19">
        <v>5</v>
      </c>
      <c r="E1" s="143"/>
      <c r="N1" s="10"/>
      <c r="O1" s="144"/>
      <c r="P1" s="10"/>
    </row>
    <row r="2" spans="1:16" x14ac:dyDescent="0.25">
      <c r="A2" s="11"/>
      <c r="B2" s="11"/>
      <c r="C2" s="259" t="s">
        <v>175</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P15</f>
        <v>0</v>
      </c>
      <c r="O9" s="271"/>
      <c r="P9" s="12"/>
    </row>
    <row r="10" spans="1:16" x14ac:dyDescent="0.25">
      <c r="A10" s="13"/>
      <c r="B10" s="14"/>
      <c r="C10" s="144"/>
      <c r="E10" s="143"/>
      <c r="L10" s="11"/>
      <c r="M10" s="11"/>
      <c r="O10" s="41"/>
      <c r="P10" s="42" t="str">
        <f>A21</f>
        <v>Tāme sastādīta 20__. gada __. _________</v>
      </c>
    </row>
    <row r="11" spans="1:16" x14ac:dyDescent="0.25">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91.5" customHeight="1" x14ac:dyDescent="0.25">
      <c r="A13" s="265"/>
      <c r="B13" s="267"/>
      <c r="C13" s="275"/>
      <c r="D13" s="276"/>
      <c r="E13" s="277"/>
      <c r="F13" s="150" t="s">
        <v>60</v>
      </c>
      <c r="G13" s="151" t="s">
        <v>61</v>
      </c>
      <c r="H13" s="151" t="s">
        <v>62</v>
      </c>
      <c r="I13" s="151" t="s">
        <v>63</v>
      </c>
      <c r="J13" s="151" t="s">
        <v>64</v>
      </c>
      <c r="K13" s="25" t="s">
        <v>65</v>
      </c>
      <c r="L13" s="150" t="s">
        <v>60</v>
      </c>
      <c r="M13" s="151" t="s">
        <v>62</v>
      </c>
      <c r="N13" s="151" t="s">
        <v>63</v>
      </c>
      <c r="O13" s="151" t="s">
        <v>64</v>
      </c>
      <c r="P13" s="25" t="s">
        <v>65</v>
      </c>
    </row>
    <row r="14" spans="1:16" ht="22.5" x14ac:dyDescent="0.25">
      <c r="A14" s="47"/>
      <c r="B14" s="47"/>
      <c r="C14" s="47" t="s">
        <v>176</v>
      </c>
      <c r="D14" s="62" t="s">
        <v>73</v>
      </c>
      <c r="E14" s="59">
        <v>263</v>
      </c>
      <c r="F14" s="36"/>
      <c r="G14" s="26"/>
      <c r="H14" s="16">
        <f t="shared" ref="H14" si="0">ROUND(F14*G14,2)</f>
        <v>0</v>
      </c>
      <c r="I14" s="26"/>
      <c r="J14" s="26"/>
      <c r="K14" s="17">
        <f t="shared" ref="K14" si="1">SUM(H14:J14)</f>
        <v>0</v>
      </c>
      <c r="L14" s="18">
        <f t="shared" ref="L14" si="2">ROUND(E14*F14,2)</f>
        <v>0</v>
      </c>
      <c r="M14" s="16">
        <f t="shared" ref="M14" si="3">ROUND(H14*E14,2)</f>
        <v>0</v>
      </c>
      <c r="N14" s="16">
        <f t="shared" ref="N14" si="4">ROUND(I14*E14,2)</f>
        <v>0</v>
      </c>
      <c r="O14" s="16">
        <f t="shared" ref="O14" si="5">ROUND(J14*E14,2)</f>
        <v>0</v>
      </c>
      <c r="P14" s="17">
        <f t="shared" ref="P14" si="6">SUM(M14:O14)</f>
        <v>0</v>
      </c>
    </row>
    <row r="15" spans="1:16" x14ac:dyDescent="0.25">
      <c r="A15" s="256" t="s">
        <v>118</v>
      </c>
      <c r="B15" s="257"/>
      <c r="C15" s="273"/>
      <c r="D15" s="273"/>
      <c r="E15" s="273"/>
      <c r="F15" s="257"/>
      <c r="G15" s="257"/>
      <c r="H15" s="257"/>
      <c r="I15" s="257"/>
      <c r="J15" s="257"/>
      <c r="K15" s="258"/>
      <c r="L15" s="29">
        <f>SUM(L14:L14)</f>
        <v>0</v>
      </c>
      <c r="M15" s="30">
        <f>SUM(M14:M14)</f>
        <v>0</v>
      </c>
      <c r="N15" s="30">
        <f>SUM(N14:N14)</f>
        <v>0</v>
      </c>
      <c r="O15" s="30">
        <f>SUM(O14:O14)</f>
        <v>0</v>
      </c>
      <c r="P15" s="31">
        <f>SUM(P14:P14)</f>
        <v>0</v>
      </c>
    </row>
    <row r="16" spans="1:16" x14ac:dyDescent="0.25">
      <c r="A16" s="12"/>
      <c r="B16" s="12"/>
      <c r="C16" s="12"/>
      <c r="D16" s="12"/>
      <c r="E16" s="149"/>
      <c r="F16" s="12"/>
      <c r="G16" s="12"/>
      <c r="H16" s="12"/>
      <c r="I16" s="12"/>
      <c r="J16" s="12"/>
      <c r="K16" s="12"/>
      <c r="L16" s="12"/>
      <c r="M16" s="12"/>
      <c r="N16" s="12"/>
      <c r="O16" s="12"/>
      <c r="P16" s="12"/>
    </row>
    <row r="17" spans="1:16" x14ac:dyDescent="0.25">
      <c r="A17" s="12"/>
      <c r="B17" s="12"/>
      <c r="C17" s="12"/>
      <c r="D17" s="12"/>
      <c r="E17" s="149"/>
      <c r="F17" s="12"/>
      <c r="G17" s="12"/>
      <c r="H17" s="12"/>
      <c r="I17" s="12"/>
      <c r="J17" s="12"/>
      <c r="K17" s="12"/>
      <c r="L17" s="12"/>
      <c r="M17" s="12"/>
      <c r="N17" s="12"/>
      <c r="O17" s="12"/>
      <c r="P17" s="12"/>
    </row>
    <row r="18" spans="1:16" x14ac:dyDescent="0.25">
      <c r="A18" s="7" t="s">
        <v>19</v>
      </c>
      <c r="B18" s="12"/>
      <c r="C18" s="255">
        <f>'Kops a'!C41:H41</f>
        <v>0</v>
      </c>
      <c r="D18" s="255"/>
      <c r="E18" s="255"/>
      <c r="F18" s="255"/>
      <c r="G18" s="255"/>
      <c r="H18" s="255"/>
      <c r="I18" s="12"/>
      <c r="J18" s="12"/>
      <c r="K18" s="12"/>
      <c r="L18" s="12"/>
      <c r="M18" s="12"/>
      <c r="N18" s="12"/>
      <c r="O18" s="12"/>
      <c r="P18" s="12"/>
    </row>
    <row r="19" spans="1:16" x14ac:dyDescent="0.25">
      <c r="A19" s="12"/>
      <c r="B19" s="12"/>
      <c r="C19" s="204" t="s">
        <v>20</v>
      </c>
      <c r="D19" s="204"/>
      <c r="E19" s="204"/>
      <c r="F19" s="204"/>
      <c r="G19" s="204"/>
      <c r="H19" s="204"/>
      <c r="I19" s="12"/>
      <c r="J19" s="12"/>
      <c r="K19" s="12"/>
      <c r="L19" s="12"/>
      <c r="M19" s="12"/>
      <c r="N19" s="12"/>
      <c r="O19" s="12"/>
      <c r="P19" s="12"/>
    </row>
    <row r="20" spans="1:16" x14ac:dyDescent="0.25">
      <c r="A20" s="12"/>
      <c r="B20" s="12"/>
      <c r="C20" s="12"/>
      <c r="D20" s="12"/>
      <c r="E20" s="149"/>
      <c r="F20" s="12"/>
      <c r="G20" s="12"/>
      <c r="H20" s="12"/>
      <c r="I20" s="12"/>
      <c r="J20" s="12"/>
      <c r="K20" s="12"/>
      <c r="L20" s="12"/>
      <c r="M20" s="12"/>
      <c r="N20" s="12"/>
      <c r="O20" s="12"/>
      <c r="P20" s="12"/>
    </row>
    <row r="21" spans="1:16" x14ac:dyDescent="0.25">
      <c r="A21" s="53" t="str">
        <f>'Kops a'!A44</f>
        <v>Tāme sastādīta 20__. gada __. _________</v>
      </c>
      <c r="B21" s="54"/>
      <c r="C21" s="54"/>
      <c r="D21" s="54"/>
      <c r="E21" s="149"/>
      <c r="F21" s="12"/>
      <c r="G21" s="12"/>
      <c r="H21" s="12"/>
      <c r="I21" s="12"/>
      <c r="J21" s="12"/>
      <c r="K21" s="12"/>
      <c r="L21" s="12"/>
      <c r="M21" s="12"/>
      <c r="N21" s="12"/>
      <c r="O21" s="12"/>
      <c r="P21" s="12"/>
    </row>
    <row r="22" spans="1:16" x14ac:dyDescent="0.25">
      <c r="A22" s="12"/>
      <c r="B22" s="12"/>
      <c r="C22" s="12"/>
      <c r="D22" s="12"/>
      <c r="E22" s="149"/>
      <c r="F22" s="12"/>
      <c r="G22" s="12"/>
      <c r="H22" s="12"/>
      <c r="I22" s="12"/>
      <c r="J22" s="12"/>
      <c r="K22" s="12"/>
      <c r="L22" s="12"/>
      <c r="M22" s="12"/>
      <c r="N22" s="12"/>
      <c r="O22" s="12"/>
      <c r="P22" s="12"/>
    </row>
    <row r="23" spans="1:16" x14ac:dyDescent="0.25">
      <c r="A23" s="7" t="s">
        <v>49</v>
      </c>
      <c r="B23" s="12"/>
      <c r="C23" s="255">
        <f>'Kops a'!C46:H46</f>
        <v>0</v>
      </c>
      <c r="D23" s="255"/>
      <c r="E23" s="255"/>
      <c r="F23" s="255"/>
      <c r="G23" s="255"/>
      <c r="H23" s="255"/>
      <c r="I23" s="12"/>
      <c r="J23" s="12"/>
      <c r="K23" s="12"/>
      <c r="L23" s="12"/>
      <c r="M23" s="12"/>
      <c r="N23" s="12"/>
      <c r="O23" s="12"/>
      <c r="P23" s="12"/>
    </row>
    <row r="24" spans="1:16" x14ac:dyDescent="0.25">
      <c r="A24" s="12"/>
      <c r="B24" s="12"/>
      <c r="C24" s="204" t="s">
        <v>20</v>
      </c>
      <c r="D24" s="204"/>
      <c r="E24" s="204"/>
      <c r="F24" s="204"/>
      <c r="G24" s="204"/>
      <c r="H24" s="204"/>
      <c r="I24" s="12"/>
      <c r="J24" s="12"/>
      <c r="K24" s="12"/>
      <c r="L24" s="12"/>
      <c r="M24" s="12"/>
      <c r="N24" s="12"/>
      <c r="O24" s="12"/>
      <c r="P24" s="12"/>
    </row>
    <row r="25" spans="1:16" x14ac:dyDescent="0.25">
      <c r="A25" s="12"/>
      <c r="B25" s="12"/>
      <c r="C25" s="12"/>
      <c r="D25" s="12"/>
      <c r="E25" s="149"/>
      <c r="F25" s="12"/>
      <c r="G25" s="12"/>
      <c r="H25" s="12"/>
      <c r="I25" s="12"/>
      <c r="J25" s="12"/>
      <c r="K25" s="12"/>
      <c r="L25" s="12"/>
      <c r="M25" s="12"/>
      <c r="N25" s="12"/>
      <c r="O25" s="12"/>
      <c r="P25" s="12"/>
    </row>
    <row r="26" spans="1:16" x14ac:dyDescent="0.25">
      <c r="A26" s="53" t="s">
        <v>119</v>
      </c>
      <c r="B26" s="54"/>
      <c r="C26" s="55">
        <f>'Kops a'!C49</f>
        <v>0</v>
      </c>
      <c r="D26" s="54"/>
      <c r="E26" s="149"/>
      <c r="F26" s="12"/>
      <c r="G26" s="12"/>
      <c r="H26" s="12"/>
      <c r="I26" s="12"/>
      <c r="J26" s="12"/>
      <c r="K26" s="12"/>
      <c r="L26" s="12"/>
      <c r="M26" s="12"/>
      <c r="N26" s="12"/>
      <c r="O26" s="12"/>
      <c r="P26" s="12"/>
    </row>
    <row r="27" spans="1:16" x14ac:dyDescent="0.25">
      <c r="A27" s="12"/>
      <c r="B27" s="12"/>
      <c r="C27" s="12"/>
      <c r="D27" s="12"/>
      <c r="E27" s="149"/>
      <c r="F27" s="12"/>
      <c r="G27" s="12"/>
      <c r="H27" s="12"/>
      <c r="I27" s="12"/>
      <c r="J27" s="12"/>
      <c r="K27" s="12"/>
      <c r="L27" s="12"/>
      <c r="M27" s="12"/>
      <c r="N27" s="12"/>
      <c r="O27" s="12"/>
      <c r="P27" s="12"/>
    </row>
    <row r="28" spans="1:16" ht="13.5" x14ac:dyDescent="0.25">
      <c r="B28" s="35" t="s">
        <v>120</v>
      </c>
      <c r="E28" s="143"/>
    </row>
    <row r="29" spans="1:16" ht="12" x14ac:dyDescent="0.25">
      <c r="B29" s="56" t="s">
        <v>121</v>
      </c>
      <c r="E29" s="143"/>
    </row>
    <row r="30" spans="1:16" ht="12" x14ac:dyDescent="0.25">
      <c r="B30" s="56" t="s">
        <v>122</v>
      </c>
      <c r="E30" s="143"/>
    </row>
    <row r="31" spans="1:16" x14ac:dyDescent="0.25">
      <c r="E31" s="143"/>
    </row>
    <row r="32" spans="1:16" x14ac:dyDescent="0.25">
      <c r="E32" s="143"/>
    </row>
    <row r="33" spans="5:5" x14ac:dyDescent="0.25">
      <c r="E33" s="143"/>
    </row>
    <row r="34" spans="5:5" x14ac:dyDescent="0.25">
      <c r="E34" s="143"/>
    </row>
    <row r="35" spans="5:5" x14ac:dyDescent="0.25">
      <c r="E35" s="143"/>
    </row>
    <row r="36" spans="5:5" x14ac:dyDescent="0.25">
      <c r="E36" s="143"/>
    </row>
    <row r="37" spans="5:5" x14ac:dyDescent="0.25">
      <c r="E37" s="143"/>
    </row>
    <row r="38" spans="5:5" x14ac:dyDescent="0.25">
      <c r="E38" s="143"/>
    </row>
    <row r="39" spans="5:5" x14ac:dyDescent="0.25">
      <c r="E39" s="143"/>
    </row>
    <row r="40" spans="5:5" x14ac:dyDescent="0.25">
      <c r="E40" s="143"/>
    </row>
    <row r="41" spans="5:5" x14ac:dyDescent="0.25">
      <c r="E41" s="143"/>
    </row>
    <row r="42" spans="5:5" x14ac:dyDescent="0.25">
      <c r="E42" s="143"/>
    </row>
    <row r="43" spans="5:5" x14ac:dyDescent="0.25">
      <c r="E43" s="143"/>
    </row>
    <row r="44" spans="5:5" x14ac:dyDescent="0.25">
      <c r="E44" s="143"/>
    </row>
    <row r="45" spans="5:5" x14ac:dyDescent="0.25">
      <c r="E45" s="143"/>
    </row>
    <row r="46" spans="5:5" x14ac:dyDescent="0.25">
      <c r="E46" s="143"/>
    </row>
    <row r="47" spans="5:5" x14ac:dyDescent="0.25">
      <c r="E47" s="143"/>
    </row>
    <row r="48" spans="5:5" x14ac:dyDescent="0.25">
      <c r="E48" s="143"/>
    </row>
  </sheetData>
  <mergeCells count="22">
    <mergeCell ref="D7:L7"/>
    <mergeCell ref="C2:I2"/>
    <mergeCell ref="C3:I3"/>
    <mergeCell ref="C4:I4"/>
    <mergeCell ref="D5:L5"/>
    <mergeCell ref="D6:L6"/>
    <mergeCell ref="D8:L8"/>
    <mergeCell ref="A9:F9"/>
    <mergeCell ref="J9:M9"/>
    <mergeCell ref="N9:O9"/>
    <mergeCell ref="A12:A13"/>
    <mergeCell ref="B12:B13"/>
    <mergeCell ref="C12:C13"/>
    <mergeCell ref="D12:D13"/>
    <mergeCell ref="E12:E13"/>
    <mergeCell ref="F12:K12"/>
    <mergeCell ref="C23:H23"/>
    <mergeCell ref="C24:H24"/>
    <mergeCell ref="L12:P12"/>
    <mergeCell ref="A15:K15"/>
    <mergeCell ref="C18:H18"/>
    <mergeCell ref="C19:H19"/>
  </mergeCells>
  <conditionalFormatting sqref="I14:J14 F14:G14">
    <cfRule type="cellIs" dxfId="225" priority="18" operator="equal">
      <formula>0</formula>
    </cfRule>
  </conditionalFormatting>
  <conditionalFormatting sqref="N9:O9 H14 K14:P14">
    <cfRule type="cellIs" dxfId="224" priority="17" operator="equal">
      <formula>0</formula>
    </cfRule>
  </conditionalFormatting>
  <conditionalFormatting sqref="A9:F9">
    <cfRule type="containsText" dxfId="223"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222" priority="15" operator="equal">
      <formula>0</formula>
    </cfRule>
  </conditionalFormatting>
  <conditionalFormatting sqref="O10">
    <cfRule type="cellIs" dxfId="221" priority="14" operator="equal">
      <formula>"20__. gada __. _________"</formula>
    </cfRule>
  </conditionalFormatting>
  <conditionalFormatting sqref="A15:K15">
    <cfRule type="containsText" dxfId="220" priority="13" operator="containsText" text="Tiešās izmaksas kopā, t. sk. darba devēja sociālais nodoklis __.__% ">
      <formula>NOT(ISERROR(SEARCH("Tiešās izmaksas kopā, t. sk. darba devēja sociālais nodoklis __.__% ",A15)))</formula>
    </cfRule>
  </conditionalFormatting>
  <conditionalFormatting sqref="L15:P15">
    <cfRule type="cellIs" dxfId="219" priority="12" operator="equal">
      <formula>0</formula>
    </cfRule>
  </conditionalFormatting>
  <conditionalFormatting sqref="C4:I4">
    <cfRule type="cellIs" dxfId="218" priority="11" operator="equal">
      <formula>0</formula>
    </cfRule>
  </conditionalFormatting>
  <conditionalFormatting sqref="D5:L8">
    <cfRule type="cellIs" dxfId="217" priority="10" operator="equal">
      <formula>0</formula>
    </cfRule>
  </conditionalFormatting>
  <conditionalFormatting sqref="P10">
    <cfRule type="cellIs" dxfId="216" priority="7" operator="equal">
      <formula>"20__. gada __. _________"</formula>
    </cfRule>
  </conditionalFormatting>
  <conditionalFormatting sqref="C23:H23">
    <cfRule type="cellIs" dxfId="215" priority="4" operator="equal">
      <formula>0</formula>
    </cfRule>
  </conditionalFormatting>
  <conditionalFormatting sqref="C18:H18">
    <cfRule type="cellIs" dxfId="214" priority="3" operator="equal">
      <formula>0</formula>
    </cfRule>
  </conditionalFormatting>
  <conditionalFormatting sqref="C23:H23 C26 C18:H18">
    <cfRule type="cellIs" dxfId="213" priority="2" operator="equal">
      <formula>0</formula>
    </cfRule>
  </conditionalFormatting>
  <conditionalFormatting sqref="D1">
    <cfRule type="cellIs" dxfId="212"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9230B10F-3574-4A4E-80B1-019C17B17361}">
            <xm:f>NOT(ISERROR(SEARCH("Tāme sastādīta ____. gada ___. ______________",A21)))</xm:f>
            <xm:f>"Tāme sastādīta ____. gada ___. ______________"</xm:f>
            <x14:dxf>
              <font>
                <color auto="1"/>
              </font>
              <fill>
                <patternFill>
                  <bgColor rgb="FFC6EFCE"/>
                </patternFill>
              </fill>
            </x14:dxf>
          </x14:cfRule>
          <xm:sqref>A21</xm:sqref>
        </x14:conditionalFormatting>
        <x14:conditionalFormatting xmlns:xm="http://schemas.microsoft.com/office/excel/2006/main">
          <x14:cfRule type="containsText" priority="5" operator="containsText" id="{58F59A5A-368C-4E94-B029-730F890FBE6F}">
            <xm:f>NOT(ISERROR(SEARCH("Sertifikāta Nr. _________________________________",A26)))</xm:f>
            <xm:f>"Sertifikāta Nr. _________________________________"</xm:f>
            <x14:dxf>
              <font>
                <color auto="1"/>
              </font>
              <fill>
                <patternFill>
                  <bgColor rgb="FFC6EFCE"/>
                </patternFill>
              </fill>
            </x14:dxf>
          </x14:cfRule>
          <xm:sqref>A26</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68"/>
  <sheetViews>
    <sheetView view="pageBreakPreview" topLeftCell="A40" zoomScaleNormal="100" zoomScaleSheetLayoutView="100" workbookViewId="0">
      <selection activeCell="I14" sqref="I14:J52"/>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40" customWidth="1"/>
    <col min="6" max="11" width="5.7109375" style="7" customWidth="1"/>
    <col min="12" max="12" width="7.85546875" style="7" customWidth="1"/>
    <col min="13" max="13" width="7.5703125" style="7" customWidth="1"/>
    <col min="14" max="14" width="8.5703125" style="7" customWidth="1"/>
    <col min="15" max="15" width="7.7109375" style="7" customWidth="1"/>
    <col min="16" max="16" width="7.5703125" style="7" customWidth="1"/>
    <col min="17" max="16384" width="9.140625" style="7"/>
  </cols>
  <sheetData>
    <row r="1" spans="1:16" x14ac:dyDescent="0.25">
      <c r="C1" s="144" t="s">
        <v>50</v>
      </c>
      <c r="D1" s="19">
        <v>6</v>
      </c>
      <c r="E1" s="143"/>
      <c r="N1" s="10"/>
      <c r="O1" s="144"/>
      <c r="P1" s="10"/>
    </row>
    <row r="2" spans="1:16" x14ac:dyDescent="0.25">
      <c r="A2" s="11"/>
      <c r="B2" s="11"/>
      <c r="C2" s="259" t="s">
        <v>177</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P53</f>
        <v>0</v>
      </c>
      <c r="O9" s="271"/>
      <c r="P9" s="12"/>
    </row>
    <row r="10" spans="1:16" x14ac:dyDescent="0.25">
      <c r="A10" s="13"/>
      <c r="B10" s="14"/>
      <c r="C10" s="144"/>
      <c r="E10" s="143"/>
      <c r="L10" s="11"/>
      <c r="M10" s="11"/>
      <c r="O10" s="41"/>
      <c r="P10" s="42" t="str">
        <f>A59</f>
        <v>Tāme sastādīta 20__. gada __. _________</v>
      </c>
    </row>
    <row r="11" spans="1:16" x14ac:dyDescent="0.25">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26.75" customHeight="1" x14ac:dyDescent="0.25">
      <c r="A13" s="265"/>
      <c r="B13" s="267"/>
      <c r="C13" s="275"/>
      <c r="D13" s="276"/>
      <c r="E13" s="277"/>
      <c r="F13" s="150" t="s">
        <v>60</v>
      </c>
      <c r="G13" s="151" t="s">
        <v>61</v>
      </c>
      <c r="H13" s="151" t="s">
        <v>62</v>
      </c>
      <c r="I13" s="151" t="s">
        <v>63</v>
      </c>
      <c r="J13" s="151" t="s">
        <v>64</v>
      </c>
      <c r="K13" s="25" t="s">
        <v>65</v>
      </c>
      <c r="L13" s="150" t="s">
        <v>60</v>
      </c>
      <c r="M13" s="151" t="s">
        <v>62</v>
      </c>
      <c r="N13" s="151" t="s">
        <v>63</v>
      </c>
      <c r="O13" s="151" t="s">
        <v>64</v>
      </c>
      <c r="P13" s="25" t="s">
        <v>65</v>
      </c>
    </row>
    <row r="14" spans="1:16" ht="33.75" x14ac:dyDescent="0.25">
      <c r="A14" s="47">
        <v>1</v>
      </c>
      <c r="B14" s="47" t="s">
        <v>66</v>
      </c>
      <c r="C14" s="47" t="s">
        <v>178</v>
      </c>
      <c r="D14" s="47" t="s">
        <v>96</v>
      </c>
      <c r="E14" s="59">
        <v>5</v>
      </c>
      <c r="F14" s="36"/>
      <c r="G14" s="26"/>
      <c r="H14" s="26">
        <f>ROUND(F14*G14,2)</f>
        <v>0</v>
      </c>
      <c r="I14" s="26"/>
      <c r="J14" s="26"/>
      <c r="K14" s="27">
        <f>SUM(H14:J14)</f>
        <v>0</v>
      </c>
      <c r="L14" s="28">
        <f>ROUND(E14*F14,2)</f>
        <v>0</v>
      </c>
      <c r="M14" s="26">
        <f>ROUND(H14*E14,2)</f>
        <v>0</v>
      </c>
      <c r="N14" s="26">
        <f>ROUND(I14*E14,2)</f>
        <v>0</v>
      </c>
      <c r="O14" s="26">
        <f>ROUND(J14*E14,2)</f>
        <v>0</v>
      </c>
      <c r="P14" s="27">
        <f>SUM(M14:O14)</f>
        <v>0</v>
      </c>
    </row>
    <row r="15" spans="1:16" ht="22.5" x14ac:dyDescent="0.25">
      <c r="A15" s="47"/>
      <c r="B15" s="47"/>
      <c r="C15" s="47" t="s">
        <v>179</v>
      </c>
      <c r="D15" s="47" t="s">
        <v>83</v>
      </c>
      <c r="E15" s="59">
        <v>30.4</v>
      </c>
      <c r="F15" s="36"/>
      <c r="G15" s="26"/>
      <c r="H15" s="16">
        <f t="shared" ref="H15:H52" si="0">ROUND(F15*G15,2)</f>
        <v>0</v>
      </c>
      <c r="I15" s="26"/>
      <c r="J15" s="26"/>
      <c r="K15" s="17">
        <f t="shared" ref="K15:K52" si="1">SUM(H15:J15)</f>
        <v>0</v>
      </c>
      <c r="L15" s="18">
        <f t="shared" ref="L15" si="2">ROUND(E15*F15,2)</f>
        <v>0</v>
      </c>
      <c r="M15" s="16">
        <f t="shared" ref="M15" si="3">ROUND(H15*E15,2)</f>
        <v>0</v>
      </c>
      <c r="N15" s="16">
        <f t="shared" ref="N15" si="4">ROUND(I15*E15,2)</f>
        <v>0</v>
      </c>
      <c r="O15" s="16">
        <f t="shared" ref="O15" si="5">ROUND(J15*E15,2)</f>
        <v>0</v>
      </c>
      <c r="P15" s="17">
        <f t="shared" ref="P15" si="6">SUM(M15:O15)</f>
        <v>0</v>
      </c>
    </row>
    <row r="16" spans="1:16" ht="22.5" x14ac:dyDescent="0.25">
      <c r="A16" s="47"/>
      <c r="B16" s="47"/>
      <c r="C16" s="47" t="s">
        <v>180</v>
      </c>
      <c r="D16" s="47" t="s">
        <v>83</v>
      </c>
      <c r="E16" s="59">
        <v>213.4</v>
      </c>
      <c r="F16" s="36"/>
      <c r="G16" s="26"/>
      <c r="H16" s="16">
        <f t="shared" si="0"/>
        <v>0</v>
      </c>
      <c r="I16" s="26"/>
      <c r="J16" s="26"/>
      <c r="K16" s="17">
        <f t="shared" si="1"/>
        <v>0</v>
      </c>
      <c r="L16" s="18">
        <f t="shared" ref="L16:L52" si="7">ROUND(E16*F16,2)</f>
        <v>0</v>
      </c>
      <c r="M16" s="16">
        <f t="shared" ref="M16:M52" si="8">ROUND(H16*E16,2)</f>
        <v>0</v>
      </c>
      <c r="N16" s="16">
        <f t="shared" ref="N16:N52" si="9">ROUND(I16*E16,2)</f>
        <v>0</v>
      </c>
      <c r="O16" s="16">
        <f t="shared" ref="O16:O52" si="10">ROUND(J16*E16,2)</f>
        <v>0</v>
      </c>
      <c r="P16" s="17">
        <f t="shared" ref="P16:P52" si="11">SUM(M16:O16)</f>
        <v>0</v>
      </c>
    </row>
    <row r="17" spans="1:16" ht="22.5" x14ac:dyDescent="0.25">
      <c r="A17" s="47"/>
      <c r="B17" s="47"/>
      <c r="C17" s="47" t="s">
        <v>181</v>
      </c>
      <c r="D17" s="47" t="s">
        <v>83</v>
      </c>
      <c r="E17" s="59">
        <v>444.6</v>
      </c>
      <c r="F17" s="36"/>
      <c r="G17" s="26"/>
      <c r="H17" s="16">
        <f t="shared" si="0"/>
        <v>0</v>
      </c>
      <c r="I17" s="26"/>
      <c r="J17" s="26"/>
      <c r="K17" s="17">
        <f t="shared" si="1"/>
        <v>0</v>
      </c>
      <c r="L17" s="18">
        <f t="shared" si="7"/>
        <v>0</v>
      </c>
      <c r="M17" s="16">
        <f t="shared" si="8"/>
        <v>0</v>
      </c>
      <c r="N17" s="16">
        <f t="shared" si="9"/>
        <v>0</v>
      </c>
      <c r="O17" s="16">
        <f t="shared" si="10"/>
        <v>0</v>
      </c>
      <c r="P17" s="17">
        <f t="shared" si="11"/>
        <v>0</v>
      </c>
    </row>
    <row r="18" spans="1:16" ht="22.5" x14ac:dyDescent="0.25">
      <c r="A18" s="47"/>
      <c r="B18" s="47"/>
      <c r="C18" s="47" t="s">
        <v>182</v>
      </c>
      <c r="D18" s="47" t="s">
        <v>83</v>
      </c>
      <c r="E18" s="59">
        <v>112.3</v>
      </c>
      <c r="F18" s="36"/>
      <c r="G18" s="26"/>
      <c r="H18" s="16">
        <f t="shared" si="0"/>
        <v>0</v>
      </c>
      <c r="I18" s="26"/>
      <c r="J18" s="26"/>
      <c r="K18" s="17">
        <f t="shared" si="1"/>
        <v>0</v>
      </c>
      <c r="L18" s="18">
        <f t="shared" si="7"/>
        <v>0</v>
      </c>
      <c r="M18" s="16">
        <f t="shared" si="8"/>
        <v>0</v>
      </c>
      <c r="N18" s="16">
        <f t="shared" si="9"/>
        <v>0</v>
      </c>
      <c r="O18" s="16">
        <f t="shared" si="10"/>
        <v>0</v>
      </c>
      <c r="P18" s="17">
        <f t="shared" si="11"/>
        <v>0</v>
      </c>
    </row>
    <row r="19" spans="1:16" ht="22.5" x14ac:dyDescent="0.25">
      <c r="A19" s="47"/>
      <c r="B19" s="47"/>
      <c r="C19" s="47" t="s">
        <v>183</v>
      </c>
      <c r="D19" s="47" t="s">
        <v>83</v>
      </c>
      <c r="E19" s="59">
        <v>21.1</v>
      </c>
      <c r="F19" s="36"/>
      <c r="G19" s="26"/>
      <c r="H19" s="16">
        <f t="shared" si="0"/>
        <v>0</v>
      </c>
      <c r="I19" s="26"/>
      <c r="J19" s="26"/>
      <c r="K19" s="17">
        <f t="shared" si="1"/>
        <v>0</v>
      </c>
      <c r="L19" s="18">
        <f t="shared" si="7"/>
        <v>0</v>
      </c>
      <c r="M19" s="16">
        <f t="shared" si="8"/>
        <v>0</v>
      </c>
      <c r="N19" s="16">
        <f t="shared" si="9"/>
        <v>0</v>
      </c>
      <c r="O19" s="16">
        <f t="shared" si="10"/>
        <v>0</v>
      </c>
      <c r="P19" s="17">
        <f t="shared" si="11"/>
        <v>0</v>
      </c>
    </row>
    <row r="20" spans="1:16" x14ac:dyDescent="0.25">
      <c r="A20" s="47"/>
      <c r="B20" s="47"/>
      <c r="C20" s="47" t="s">
        <v>184</v>
      </c>
      <c r="D20" s="47" t="s">
        <v>96</v>
      </c>
      <c r="E20" s="59">
        <v>200</v>
      </c>
      <c r="F20" s="36"/>
      <c r="G20" s="26"/>
      <c r="H20" s="16">
        <f t="shared" si="0"/>
        <v>0</v>
      </c>
      <c r="I20" s="26"/>
      <c r="J20" s="26"/>
      <c r="K20" s="17">
        <f t="shared" si="1"/>
        <v>0</v>
      </c>
      <c r="L20" s="18">
        <f t="shared" si="7"/>
        <v>0</v>
      </c>
      <c r="M20" s="16">
        <f t="shared" si="8"/>
        <v>0</v>
      </c>
      <c r="N20" s="16">
        <f t="shared" si="9"/>
        <v>0</v>
      </c>
      <c r="O20" s="16">
        <f t="shared" si="10"/>
        <v>0</v>
      </c>
      <c r="P20" s="17">
        <f t="shared" si="11"/>
        <v>0</v>
      </c>
    </row>
    <row r="21" spans="1:16" x14ac:dyDescent="0.25">
      <c r="A21" s="47"/>
      <c r="B21" s="47"/>
      <c r="C21" s="47" t="s">
        <v>185</v>
      </c>
      <c r="D21" s="47" t="s">
        <v>73</v>
      </c>
      <c r="E21" s="59">
        <v>28</v>
      </c>
      <c r="F21" s="36"/>
      <c r="G21" s="26"/>
      <c r="H21" s="16">
        <f t="shared" si="0"/>
        <v>0</v>
      </c>
      <c r="I21" s="26"/>
      <c r="J21" s="26"/>
      <c r="K21" s="17">
        <f t="shared" si="1"/>
        <v>0</v>
      </c>
      <c r="L21" s="18">
        <f t="shared" si="7"/>
        <v>0</v>
      </c>
      <c r="M21" s="16">
        <f t="shared" si="8"/>
        <v>0</v>
      </c>
      <c r="N21" s="16">
        <f t="shared" si="9"/>
        <v>0</v>
      </c>
      <c r="O21" s="16">
        <f t="shared" si="10"/>
        <v>0</v>
      </c>
      <c r="P21" s="17">
        <f t="shared" si="11"/>
        <v>0</v>
      </c>
    </row>
    <row r="22" spans="1:16" x14ac:dyDescent="0.25">
      <c r="A22" s="47"/>
      <c r="B22" s="74"/>
      <c r="C22" s="47" t="s">
        <v>186</v>
      </c>
      <c r="D22" s="47" t="s">
        <v>83</v>
      </c>
      <c r="E22" s="59">
        <v>10.8</v>
      </c>
      <c r="F22" s="36"/>
      <c r="G22" s="26"/>
      <c r="H22" s="16">
        <f t="shared" si="0"/>
        <v>0</v>
      </c>
      <c r="I22" s="26"/>
      <c r="J22" s="26"/>
      <c r="K22" s="17">
        <f t="shared" si="1"/>
        <v>0</v>
      </c>
      <c r="L22" s="18">
        <f t="shared" si="7"/>
        <v>0</v>
      </c>
      <c r="M22" s="16">
        <f t="shared" si="8"/>
        <v>0</v>
      </c>
      <c r="N22" s="16">
        <f t="shared" si="9"/>
        <v>0</v>
      </c>
      <c r="O22" s="16">
        <f t="shared" si="10"/>
        <v>0</v>
      </c>
      <c r="P22" s="17">
        <f t="shared" si="11"/>
        <v>0</v>
      </c>
    </row>
    <row r="23" spans="1:16" ht="33.75" x14ac:dyDescent="0.25">
      <c r="A23" s="47">
        <v>2</v>
      </c>
      <c r="B23" s="47" t="s">
        <v>66</v>
      </c>
      <c r="C23" s="47" t="s">
        <v>187</v>
      </c>
      <c r="D23" s="47" t="s">
        <v>96</v>
      </c>
      <c r="E23" s="59">
        <v>1</v>
      </c>
      <c r="F23" s="36"/>
      <c r="G23" s="26"/>
      <c r="H23" s="16">
        <f t="shared" si="0"/>
        <v>0</v>
      </c>
      <c r="I23" s="26"/>
      <c r="J23" s="26"/>
      <c r="K23" s="17">
        <f t="shared" si="1"/>
        <v>0</v>
      </c>
      <c r="L23" s="18">
        <f t="shared" si="7"/>
        <v>0</v>
      </c>
      <c r="M23" s="16">
        <f t="shared" si="8"/>
        <v>0</v>
      </c>
      <c r="N23" s="16">
        <f t="shared" si="9"/>
        <v>0</v>
      </c>
      <c r="O23" s="16">
        <f t="shared" si="10"/>
        <v>0</v>
      </c>
      <c r="P23" s="17">
        <f t="shared" si="11"/>
        <v>0</v>
      </c>
    </row>
    <row r="24" spans="1:16" ht="22.5" x14ac:dyDescent="0.25">
      <c r="A24" s="47"/>
      <c r="B24" s="47"/>
      <c r="C24" s="47" t="s">
        <v>188</v>
      </c>
      <c r="D24" s="47" t="s">
        <v>83</v>
      </c>
      <c r="E24" s="59">
        <v>6.1</v>
      </c>
      <c r="F24" s="36"/>
      <c r="G24" s="26"/>
      <c r="H24" s="16">
        <f t="shared" si="0"/>
        <v>0</v>
      </c>
      <c r="I24" s="26"/>
      <c r="J24" s="26"/>
      <c r="K24" s="17">
        <f t="shared" si="1"/>
        <v>0</v>
      </c>
      <c r="L24" s="18">
        <f t="shared" si="7"/>
        <v>0</v>
      </c>
      <c r="M24" s="16">
        <f t="shared" si="8"/>
        <v>0</v>
      </c>
      <c r="N24" s="16">
        <f t="shared" si="9"/>
        <v>0</v>
      </c>
      <c r="O24" s="16">
        <f t="shared" si="10"/>
        <v>0</v>
      </c>
      <c r="P24" s="17">
        <f t="shared" si="11"/>
        <v>0</v>
      </c>
    </row>
    <row r="25" spans="1:16" ht="22.5" x14ac:dyDescent="0.25">
      <c r="A25" s="47"/>
      <c r="B25" s="47"/>
      <c r="C25" s="47" t="s">
        <v>189</v>
      </c>
      <c r="D25" s="47" t="s">
        <v>83</v>
      </c>
      <c r="E25" s="59">
        <v>57.3</v>
      </c>
      <c r="F25" s="36"/>
      <c r="G25" s="26"/>
      <c r="H25" s="16">
        <f t="shared" si="0"/>
        <v>0</v>
      </c>
      <c r="I25" s="26"/>
      <c r="J25" s="26"/>
      <c r="K25" s="17">
        <f t="shared" si="1"/>
        <v>0</v>
      </c>
      <c r="L25" s="18">
        <f t="shared" si="7"/>
        <v>0</v>
      </c>
      <c r="M25" s="16">
        <f t="shared" si="8"/>
        <v>0</v>
      </c>
      <c r="N25" s="16">
        <f t="shared" si="9"/>
        <v>0</v>
      </c>
      <c r="O25" s="16">
        <f t="shared" si="10"/>
        <v>0</v>
      </c>
      <c r="P25" s="17">
        <f t="shared" si="11"/>
        <v>0</v>
      </c>
    </row>
    <row r="26" spans="1:16" ht="22.5" x14ac:dyDescent="0.25">
      <c r="A26" s="47"/>
      <c r="B26" s="47"/>
      <c r="C26" s="47" t="s">
        <v>190</v>
      </c>
      <c r="D26" s="47" t="s">
        <v>83</v>
      </c>
      <c r="E26" s="59">
        <v>88.9</v>
      </c>
      <c r="F26" s="36"/>
      <c r="G26" s="26"/>
      <c r="H26" s="16">
        <f t="shared" si="0"/>
        <v>0</v>
      </c>
      <c r="I26" s="26"/>
      <c r="J26" s="26"/>
      <c r="K26" s="17">
        <f t="shared" si="1"/>
        <v>0</v>
      </c>
      <c r="L26" s="18">
        <f t="shared" si="7"/>
        <v>0</v>
      </c>
      <c r="M26" s="16">
        <f t="shared" si="8"/>
        <v>0</v>
      </c>
      <c r="N26" s="16">
        <f t="shared" si="9"/>
        <v>0</v>
      </c>
      <c r="O26" s="16">
        <f t="shared" si="10"/>
        <v>0</v>
      </c>
      <c r="P26" s="17">
        <f t="shared" si="11"/>
        <v>0</v>
      </c>
    </row>
    <row r="27" spans="1:16" ht="22.5" x14ac:dyDescent="0.25">
      <c r="A27" s="47"/>
      <c r="B27" s="47"/>
      <c r="C27" s="47" t="s">
        <v>191</v>
      </c>
      <c r="D27" s="47" t="s">
        <v>83</v>
      </c>
      <c r="E27" s="59">
        <v>22.5</v>
      </c>
      <c r="F27" s="36"/>
      <c r="G27" s="26"/>
      <c r="H27" s="16">
        <f t="shared" si="0"/>
        <v>0</v>
      </c>
      <c r="I27" s="26"/>
      <c r="J27" s="26"/>
      <c r="K27" s="17">
        <f t="shared" si="1"/>
        <v>0</v>
      </c>
      <c r="L27" s="18">
        <f t="shared" si="7"/>
        <v>0</v>
      </c>
      <c r="M27" s="16">
        <f t="shared" si="8"/>
        <v>0</v>
      </c>
      <c r="N27" s="16">
        <f t="shared" si="9"/>
        <v>0</v>
      </c>
      <c r="O27" s="16">
        <f t="shared" si="10"/>
        <v>0</v>
      </c>
      <c r="P27" s="17">
        <f t="shared" si="11"/>
        <v>0</v>
      </c>
    </row>
    <row r="28" spans="1:16" ht="22.5" x14ac:dyDescent="0.25">
      <c r="A28" s="47"/>
      <c r="B28" s="47"/>
      <c r="C28" s="47" t="s">
        <v>192</v>
      </c>
      <c r="D28" s="47" t="s">
        <v>83</v>
      </c>
      <c r="E28" s="59">
        <v>5.3</v>
      </c>
      <c r="F28" s="36"/>
      <c r="G28" s="26"/>
      <c r="H28" s="16">
        <f t="shared" si="0"/>
        <v>0</v>
      </c>
      <c r="I28" s="26"/>
      <c r="J28" s="26"/>
      <c r="K28" s="17">
        <f t="shared" si="1"/>
        <v>0</v>
      </c>
      <c r="L28" s="18">
        <f t="shared" si="7"/>
        <v>0</v>
      </c>
      <c r="M28" s="16">
        <f t="shared" si="8"/>
        <v>0</v>
      </c>
      <c r="N28" s="16">
        <f t="shared" si="9"/>
        <v>0</v>
      </c>
      <c r="O28" s="16">
        <f t="shared" si="10"/>
        <v>0</v>
      </c>
      <c r="P28" s="17">
        <f t="shared" si="11"/>
        <v>0</v>
      </c>
    </row>
    <row r="29" spans="1:16" x14ac:dyDescent="0.25">
      <c r="A29" s="47"/>
      <c r="B29" s="47"/>
      <c r="C29" s="47" t="s">
        <v>193</v>
      </c>
      <c r="D29" s="47" t="s">
        <v>96</v>
      </c>
      <c r="E29" s="59">
        <v>40</v>
      </c>
      <c r="F29" s="36"/>
      <c r="G29" s="26"/>
      <c r="H29" s="16">
        <f t="shared" si="0"/>
        <v>0</v>
      </c>
      <c r="I29" s="26"/>
      <c r="J29" s="26"/>
      <c r="K29" s="17">
        <f t="shared" si="1"/>
        <v>0</v>
      </c>
      <c r="L29" s="18">
        <f t="shared" si="7"/>
        <v>0</v>
      </c>
      <c r="M29" s="16">
        <f t="shared" si="8"/>
        <v>0</v>
      </c>
      <c r="N29" s="16">
        <f t="shared" si="9"/>
        <v>0</v>
      </c>
      <c r="O29" s="16">
        <f t="shared" si="10"/>
        <v>0</v>
      </c>
      <c r="P29" s="17">
        <f t="shared" si="11"/>
        <v>0</v>
      </c>
    </row>
    <row r="30" spans="1:16" x14ac:dyDescent="0.25">
      <c r="A30" s="47"/>
      <c r="B30" s="47"/>
      <c r="C30" s="47" t="s">
        <v>194</v>
      </c>
      <c r="D30" s="47" t="s">
        <v>73</v>
      </c>
      <c r="E30" s="59">
        <v>6</v>
      </c>
      <c r="F30" s="36"/>
      <c r="G30" s="26"/>
      <c r="H30" s="16">
        <f t="shared" si="0"/>
        <v>0</v>
      </c>
      <c r="I30" s="26"/>
      <c r="J30" s="26"/>
      <c r="K30" s="17">
        <f t="shared" si="1"/>
        <v>0</v>
      </c>
      <c r="L30" s="18">
        <f t="shared" si="7"/>
        <v>0</v>
      </c>
      <c r="M30" s="16">
        <f t="shared" si="8"/>
        <v>0</v>
      </c>
      <c r="N30" s="16">
        <f t="shared" si="9"/>
        <v>0</v>
      </c>
      <c r="O30" s="16">
        <f t="shared" si="10"/>
        <v>0</v>
      </c>
      <c r="P30" s="17">
        <f t="shared" si="11"/>
        <v>0</v>
      </c>
    </row>
    <row r="31" spans="1:16" x14ac:dyDescent="0.25">
      <c r="A31" s="47"/>
      <c r="B31" s="74"/>
      <c r="C31" s="47" t="s">
        <v>186</v>
      </c>
      <c r="D31" s="47" t="s">
        <v>83</v>
      </c>
      <c r="E31" s="59">
        <v>2.4</v>
      </c>
      <c r="F31" s="36"/>
      <c r="G31" s="26"/>
      <c r="H31" s="16">
        <f t="shared" si="0"/>
        <v>0</v>
      </c>
      <c r="I31" s="26"/>
      <c r="J31" s="26"/>
      <c r="K31" s="17">
        <f t="shared" si="1"/>
        <v>0</v>
      </c>
      <c r="L31" s="18">
        <f t="shared" si="7"/>
        <v>0</v>
      </c>
      <c r="M31" s="16">
        <f t="shared" si="8"/>
        <v>0</v>
      </c>
      <c r="N31" s="16">
        <f t="shared" si="9"/>
        <v>0</v>
      </c>
      <c r="O31" s="16">
        <f t="shared" si="10"/>
        <v>0</v>
      </c>
      <c r="P31" s="17">
        <f t="shared" si="11"/>
        <v>0</v>
      </c>
    </row>
    <row r="32" spans="1:16" ht="46.5" customHeight="1" x14ac:dyDescent="0.25">
      <c r="A32" s="47">
        <v>3</v>
      </c>
      <c r="B32" s="47" t="s">
        <v>66</v>
      </c>
      <c r="C32" s="47" t="s">
        <v>195</v>
      </c>
      <c r="D32" s="47" t="s">
        <v>96</v>
      </c>
      <c r="E32" s="59">
        <v>7</v>
      </c>
      <c r="F32" s="36"/>
      <c r="G32" s="26"/>
      <c r="H32" s="16">
        <f t="shared" si="0"/>
        <v>0</v>
      </c>
      <c r="I32" s="26"/>
      <c r="J32" s="26"/>
      <c r="K32" s="17">
        <f t="shared" si="1"/>
        <v>0</v>
      </c>
      <c r="L32" s="18">
        <f t="shared" si="7"/>
        <v>0</v>
      </c>
      <c r="M32" s="16">
        <f t="shared" si="8"/>
        <v>0</v>
      </c>
      <c r="N32" s="16">
        <f t="shared" si="9"/>
        <v>0</v>
      </c>
      <c r="O32" s="16">
        <f t="shared" si="10"/>
        <v>0</v>
      </c>
      <c r="P32" s="17">
        <f t="shared" si="11"/>
        <v>0</v>
      </c>
    </row>
    <row r="33" spans="1:16" x14ac:dyDescent="0.25">
      <c r="A33" s="47"/>
      <c r="B33" s="47"/>
      <c r="C33" s="47" t="s">
        <v>196</v>
      </c>
      <c r="D33" s="47" t="s">
        <v>116</v>
      </c>
      <c r="E33" s="59">
        <v>36.479999999999997</v>
      </c>
      <c r="F33" s="36"/>
      <c r="G33" s="26"/>
      <c r="H33" s="16">
        <f t="shared" si="0"/>
        <v>0</v>
      </c>
      <c r="I33" s="26"/>
      <c r="J33" s="26"/>
      <c r="K33" s="17">
        <f t="shared" si="1"/>
        <v>0</v>
      </c>
      <c r="L33" s="18">
        <f t="shared" si="7"/>
        <v>0</v>
      </c>
      <c r="M33" s="16">
        <f t="shared" si="8"/>
        <v>0</v>
      </c>
      <c r="N33" s="16">
        <f t="shared" si="9"/>
        <v>0</v>
      </c>
      <c r="O33" s="16">
        <f t="shared" si="10"/>
        <v>0</v>
      </c>
      <c r="P33" s="17">
        <f t="shared" si="11"/>
        <v>0</v>
      </c>
    </row>
    <row r="34" spans="1:16" ht="22.5" x14ac:dyDescent="0.25">
      <c r="A34" s="47"/>
      <c r="B34" s="47"/>
      <c r="C34" s="47" t="s">
        <v>197</v>
      </c>
      <c r="D34" s="47" t="s">
        <v>83</v>
      </c>
      <c r="E34" s="59">
        <v>284.83999999999997</v>
      </c>
      <c r="F34" s="36"/>
      <c r="G34" s="26"/>
      <c r="H34" s="16">
        <f t="shared" si="0"/>
        <v>0</v>
      </c>
      <c r="I34" s="26"/>
      <c r="J34" s="26"/>
      <c r="K34" s="17">
        <f t="shared" si="1"/>
        <v>0</v>
      </c>
      <c r="L34" s="18">
        <f t="shared" si="7"/>
        <v>0</v>
      </c>
      <c r="M34" s="16">
        <f t="shared" si="8"/>
        <v>0</v>
      </c>
      <c r="N34" s="16">
        <f t="shared" si="9"/>
        <v>0</v>
      </c>
      <c r="O34" s="16">
        <f t="shared" si="10"/>
        <v>0</v>
      </c>
      <c r="P34" s="17">
        <f t="shared" si="11"/>
        <v>0</v>
      </c>
    </row>
    <row r="35" spans="1:16" ht="22.5" x14ac:dyDescent="0.25">
      <c r="A35" s="47"/>
      <c r="B35" s="47"/>
      <c r="C35" s="47" t="s">
        <v>198</v>
      </c>
      <c r="D35" s="47" t="s">
        <v>83</v>
      </c>
      <c r="E35" s="59">
        <v>605.36</v>
      </c>
      <c r="F35" s="36"/>
      <c r="G35" s="26"/>
      <c r="H35" s="16">
        <f t="shared" si="0"/>
        <v>0</v>
      </c>
      <c r="I35" s="26"/>
      <c r="J35" s="26"/>
      <c r="K35" s="17">
        <f t="shared" si="1"/>
        <v>0</v>
      </c>
      <c r="L35" s="18">
        <f t="shared" si="7"/>
        <v>0</v>
      </c>
      <c r="M35" s="16">
        <f t="shared" si="8"/>
        <v>0</v>
      </c>
      <c r="N35" s="16">
        <f t="shared" si="9"/>
        <v>0</v>
      </c>
      <c r="O35" s="16">
        <f t="shared" si="10"/>
        <v>0</v>
      </c>
      <c r="P35" s="17">
        <f t="shared" si="11"/>
        <v>0</v>
      </c>
    </row>
    <row r="36" spans="1:16" ht="22.5" x14ac:dyDescent="0.25">
      <c r="A36" s="47"/>
      <c r="B36" s="47"/>
      <c r="C36" s="47" t="s">
        <v>199</v>
      </c>
      <c r="D36" s="47" t="s">
        <v>83</v>
      </c>
      <c r="E36" s="59">
        <v>157.41999999999999</v>
      </c>
      <c r="F36" s="36"/>
      <c r="G36" s="26"/>
      <c r="H36" s="16">
        <f t="shared" si="0"/>
        <v>0</v>
      </c>
      <c r="I36" s="26"/>
      <c r="J36" s="26"/>
      <c r="K36" s="17">
        <f t="shared" si="1"/>
        <v>0</v>
      </c>
      <c r="L36" s="18">
        <f t="shared" si="7"/>
        <v>0</v>
      </c>
      <c r="M36" s="16">
        <f t="shared" si="8"/>
        <v>0</v>
      </c>
      <c r="N36" s="16">
        <f t="shared" si="9"/>
        <v>0</v>
      </c>
      <c r="O36" s="16">
        <f t="shared" si="10"/>
        <v>0</v>
      </c>
      <c r="P36" s="17">
        <f t="shared" si="11"/>
        <v>0</v>
      </c>
    </row>
    <row r="37" spans="1:16" ht="22.5" x14ac:dyDescent="0.25">
      <c r="A37" s="47"/>
      <c r="B37" s="47"/>
      <c r="C37" s="47" t="s">
        <v>200</v>
      </c>
      <c r="D37" s="47" t="s">
        <v>83</v>
      </c>
      <c r="E37" s="59">
        <v>25.3</v>
      </c>
      <c r="F37" s="36"/>
      <c r="G37" s="26"/>
      <c r="H37" s="16">
        <f t="shared" si="0"/>
        <v>0</v>
      </c>
      <c r="I37" s="26"/>
      <c r="J37" s="26"/>
      <c r="K37" s="17">
        <f t="shared" si="1"/>
        <v>0</v>
      </c>
      <c r="L37" s="18">
        <f t="shared" si="7"/>
        <v>0</v>
      </c>
      <c r="M37" s="16">
        <f t="shared" si="8"/>
        <v>0</v>
      </c>
      <c r="N37" s="16">
        <f t="shared" si="9"/>
        <v>0</v>
      </c>
      <c r="O37" s="16">
        <f t="shared" si="10"/>
        <v>0</v>
      </c>
      <c r="P37" s="17">
        <f t="shared" si="11"/>
        <v>0</v>
      </c>
    </row>
    <row r="38" spans="1:16" ht="22.5" x14ac:dyDescent="0.25">
      <c r="A38" s="47"/>
      <c r="B38" s="47"/>
      <c r="C38" s="47" t="s">
        <v>201</v>
      </c>
      <c r="D38" s="47" t="s">
        <v>83</v>
      </c>
      <c r="E38" s="59">
        <v>258</v>
      </c>
      <c r="F38" s="36"/>
      <c r="G38" s="26"/>
      <c r="H38" s="16">
        <f t="shared" si="0"/>
        <v>0</v>
      </c>
      <c r="I38" s="26"/>
      <c r="J38" s="26"/>
      <c r="K38" s="17">
        <f t="shared" si="1"/>
        <v>0</v>
      </c>
      <c r="L38" s="18">
        <f t="shared" si="7"/>
        <v>0</v>
      </c>
      <c r="M38" s="16">
        <f t="shared" si="8"/>
        <v>0</v>
      </c>
      <c r="N38" s="16">
        <f t="shared" si="9"/>
        <v>0</v>
      </c>
      <c r="O38" s="16">
        <f t="shared" si="10"/>
        <v>0</v>
      </c>
      <c r="P38" s="17">
        <f t="shared" si="11"/>
        <v>0</v>
      </c>
    </row>
    <row r="39" spans="1:16" x14ac:dyDescent="0.25">
      <c r="A39" s="47"/>
      <c r="B39" s="47"/>
      <c r="C39" s="47" t="s">
        <v>202</v>
      </c>
      <c r="D39" s="47" t="s">
        <v>96</v>
      </c>
      <c r="E39" s="59">
        <v>36.119999999999997</v>
      </c>
      <c r="F39" s="36"/>
      <c r="G39" s="26"/>
      <c r="H39" s="16">
        <f t="shared" si="0"/>
        <v>0</v>
      </c>
      <c r="I39" s="26"/>
      <c r="J39" s="26"/>
      <c r="K39" s="17">
        <f t="shared" si="1"/>
        <v>0</v>
      </c>
      <c r="L39" s="18">
        <f t="shared" si="7"/>
        <v>0</v>
      </c>
      <c r="M39" s="16">
        <f t="shared" si="8"/>
        <v>0</v>
      </c>
      <c r="N39" s="16">
        <f t="shared" si="9"/>
        <v>0</v>
      </c>
      <c r="O39" s="16">
        <f t="shared" si="10"/>
        <v>0</v>
      </c>
      <c r="P39" s="17">
        <f t="shared" si="11"/>
        <v>0</v>
      </c>
    </row>
    <row r="40" spans="1:16" x14ac:dyDescent="0.25">
      <c r="A40" s="47"/>
      <c r="B40" s="47"/>
      <c r="C40" s="47" t="s">
        <v>203</v>
      </c>
      <c r="D40" s="47" t="s">
        <v>73</v>
      </c>
      <c r="E40" s="59">
        <v>14.45</v>
      </c>
      <c r="F40" s="36"/>
      <c r="G40" s="26"/>
      <c r="H40" s="16">
        <f t="shared" si="0"/>
        <v>0</v>
      </c>
      <c r="I40" s="26"/>
      <c r="J40" s="26"/>
      <c r="K40" s="17">
        <f t="shared" si="1"/>
        <v>0</v>
      </c>
      <c r="L40" s="18">
        <f t="shared" si="7"/>
        <v>0</v>
      </c>
      <c r="M40" s="16">
        <f t="shared" si="8"/>
        <v>0</v>
      </c>
      <c r="N40" s="16">
        <f t="shared" si="9"/>
        <v>0</v>
      </c>
      <c r="O40" s="16">
        <f t="shared" si="10"/>
        <v>0</v>
      </c>
      <c r="P40" s="17">
        <f t="shared" si="11"/>
        <v>0</v>
      </c>
    </row>
    <row r="41" spans="1:16" x14ac:dyDescent="0.25">
      <c r="A41" s="47"/>
      <c r="B41" s="74"/>
      <c r="C41" s="47" t="s">
        <v>186</v>
      </c>
      <c r="D41" s="47" t="s">
        <v>83</v>
      </c>
      <c r="E41" s="59"/>
      <c r="F41" s="36"/>
      <c r="G41" s="26"/>
      <c r="H41" s="16">
        <f t="shared" si="0"/>
        <v>0</v>
      </c>
      <c r="I41" s="26"/>
      <c r="J41" s="26"/>
      <c r="K41" s="17">
        <f t="shared" si="1"/>
        <v>0</v>
      </c>
      <c r="L41" s="18">
        <f t="shared" si="7"/>
        <v>0</v>
      </c>
      <c r="M41" s="16">
        <f t="shared" si="8"/>
        <v>0</v>
      </c>
      <c r="N41" s="16">
        <f t="shared" si="9"/>
        <v>0</v>
      </c>
      <c r="O41" s="16">
        <f t="shared" si="10"/>
        <v>0</v>
      </c>
      <c r="P41" s="17">
        <f t="shared" si="11"/>
        <v>0</v>
      </c>
    </row>
    <row r="42" spans="1:16" ht="45" x14ac:dyDescent="0.25">
      <c r="A42" s="47">
        <v>4</v>
      </c>
      <c r="B42" s="47" t="s">
        <v>66</v>
      </c>
      <c r="C42" s="47" t="s">
        <v>204</v>
      </c>
      <c r="D42" s="47"/>
      <c r="E42" s="59">
        <v>1.8</v>
      </c>
      <c r="F42" s="36"/>
      <c r="G42" s="26"/>
      <c r="H42" s="16">
        <f t="shared" si="0"/>
        <v>0</v>
      </c>
      <c r="I42" s="26"/>
      <c r="J42" s="26"/>
      <c r="K42" s="17">
        <f t="shared" si="1"/>
        <v>0</v>
      </c>
      <c r="L42" s="18">
        <f t="shared" si="7"/>
        <v>0</v>
      </c>
      <c r="M42" s="16">
        <f t="shared" si="8"/>
        <v>0</v>
      </c>
      <c r="N42" s="16">
        <f t="shared" si="9"/>
        <v>0</v>
      </c>
      <c r="O42" s="16">
        <f t="shared" si="10"/>
        <v>0</v>
      </c>
      <c r="P42" s="17">
        <f t="shared" si="11"/>
        <v>0</v>
      </c>
    </row>
    <row r="43" spans="1:16" ht="22.5" x14ac:dyDescent="0.25">
      <c r="A43" s="47"/>
      <c r="B43" s="47"/>
      <c r="C43" s="47" t="s">
        <v>205</v>
      </c>
      <c r="D43" s="47" t="s">
        <v>73</v>
      </c>
      <c r="E43" s="59">
        <v>3</v>
      </c>
      <c r="F43" s="36"/>
      <c r="G43" s="26"/>
      <c r="H43" s="16">
        <f t="shared" si="0"/>
        <v>0</v>
      </c>
      <c r="I43" s="26"/>
      <c r="J43" s="26"/>
      <c r="K43" s="17">
        <f t="shared" si="1"/>
        <v>0</v>
      </c>
      <c r="L43" s="18">
        <f t="shared" si="7"/>
        <v>0</v>
      </c>
      <c r="M43" s="16">
        <f t="shared" si="8"/>
        <v>0</v>
      </c>
      <c r="N43" s="16">
        <f t="shared" si="9"/>
        <v>0</v>
      </c>
      <c r="O43" s="16">
        <f t="shared" si="10"/>
        <v>0</v>
      </c>
      <c r="P43" s="17">
        <f t="shared" si="11"/>
        <v>0</v>
      </c>
    </row>
    <row r="44" spans="1:16" ht="22.5" x14ac:dyDescent="0.25">
      <c r="A44" s="47"/>
      <c r="B44" s="47"/>
      <c r="C44" s="47" t="s">
        <v>206</v>
      </c>
      <c r="D44" s="47" t="s">
        <v>73</v>
      </c>
      <c r="E44" s="59">
        <v>1</v>
      </c>
      <c r="F44" s="36"/>
      <c r="G44" s="26"/>
      <c r="H44" s="16">
        <f t="shared" si="0"/>
        <v>0</v>
      </c>
      <c r="I44" s="26"/>
      <c r="J44" s="26"/>
      <c r="K44" s="17">
        <f t="shared" si="1"/>
        <v>0</v>
      </c>
      <c r="L44" s="18">
        <f t="shared" si="7"/>
        <v>0</v>
      </c>
      <c r="M44" s="16">
        <f t="shared" si="8"/>
        <v>0</v>
      </c>
      <c r="N44" s="16">
        <f t="shared" si="9"/>
        <v>0</v>
      </c>
      <c r="O44" s="16">
        <f t="shared" si="10"/>
        <v>0</v>
      </c>
      <c r="P44" s="17">
        <f t="shared" si="11"/>
        <v>0</v>
      </c>
    </row>
    <row r="45" spans="1:16" ht="24.75" customHeight="1" x14ac:dyDescent="0.25">
      <c r="A45" s="47"/>
      <c r="B45" s="47"/>
      <c r="C45" s="47" t="s">
        <v>207</v>
      </c>
      <c r="D45" s="47" t="s">
        <v>73</v>
      </c>
      <c r="E45" s="59">
        <v>79</v>
      </c>
      <c r="F45" s="36"/>
      <c r="G45" s="26"/>
      <c r="H45" s="16">
        <f t="shared" si="0"/>
        <v>0</v>
      </c>
      <c r="I45" s="26"/>
      <c r="J45" s="26"/>
      <c r="K45" s="17">
        <f t="shared" si="1"/>
        <v>0</v>
      </c>
      <c r="L45" s="18">
        <f t="shared" si="7"/>
        <v>0</v>
      </c>
      <c r="M45" s="16">
        <f t="shared" si="8"/>
        <v>0</v>
      </c>
      <c r="N45" s="16">
        <f t="shared" si="9"/>
        <v>0</v>
      </c>
      <c r="O45" s="16">
        <f t="shared" si="10"/>
        <v>0</v>
      </c>
      <c r="P45" s="17">
        <f t="shared" si="11"/>
        <v>0</v>
      </c>
    </row>
    <row r="46" spans="1:16" ht="22.5" x14ac:dyDescent="0.25">
      <c r="A46" s="47"/>
      <c r="B46" s="47"/>
      <c r="C46" s="47" t="s">
        <v>208</v>
      </c>
      <c r="D46" s="47" t="s">
        <v>73</v>
      </c>
      <c r="E46" s="38">
        <v>66</v>
      </c>
      <c r="F46" s="36"/>
      <c r="G46" s="26"/>
      <c r="H46" s="16">
        <f t="shared" si="0"/>
        <v>0</v>
      </c>
      <c r="I46" s="26"/>
      <c r="J46" s="26"/>
      <c r="K46" s="17">
        <f t="shared" si="1"/>
        <v>0</v>
      </c>
      <c r="L46" s="18">
        <f t="shared" si="7"/>
        <v>0</v>
      </c>
      <c r="M46" s="16">
        <f t="shared" si="8"/>
        <v>0</v>
      </c>
      <c r="N46" s="16">
        <f t="shared" si="9"/>
        <v>0</v>
      </c>
      <c r="O46" s="16">
        <f t="shared" si="10"/>
        <v>0</v>
      </c>
      <c r="P46" s="17">
        <f t="shared" si="11"/>
        <v>0</v>
      </c>
    </row>
    <row r="47" spans="1:16" ht="30" customHeight="1" x14ac:dyDescent="0.25">
      <c r="A47" s="47"/>
      <c r="B47" s="47"/>
      <c r="C47" s="47" t="s">
        <v>209</v>
      </c>
      <c r="D47" s="47" t="s">
        <v>68</v>
      </c>
      <c r="E47" s="59">
        <v>60</v>
      </c>
      <c r="F47" s="36"/>
      <c r="G47" s="26"/>
      <c r="H47" s="16">
        <f t="shared" si="0"/>
        <v>0</v>
      </c>
      <c r="I47" s="26"/>
      <c r="J47" s="26"/>
      <c r="K47" s="17">
        <f t="shared" si="1"/>
        <v>0</v>
      </c>
      <c r="L47" s="18">
        <f t="shared" si="7"/>
        <v>0</v>
      </c>
      <c r="M47" s="16">
        <f t="shared" si="8"/>
        <v>0</v>
      </c>
      <c r="N47" s="16">
        <f t="shared" si="9"/>
        <v>0</v>
      </c>
      <c r="O47" s="16">
        <f t="shared" si="10"/>
        <v>0</v>
      </c>
      <c r="P47" s="17">
        <f t="shared" si="11"/>
        <v>0</v>
      </c>
    </row>
    <row r="48" spans="1:16" ht="22.5" x14ac:dyDescent="0.25">
      <c r="A48" s="47"/>
      <c r="B48" s="47"/>
      <c r="C48" s="47" t="s">
        <v>210</v>
      </c>
      <c r="D48" s="47" t="s">
        <v>73</v>
      </c>
      <c r="E48" s="59">
        <v>0.6</v>
      </c>
      <c r="F48" s="36"/>
      <c r="G48" s="26"/>
      <c r="H48" s="16">
        <f t="shared" si="0"/>
        <v>0</v>
      </c>
      <c r="I48" s="26"/>
      <c r="J48" s="26"/>
      <c r="K48" s="17">
        <f t="shared" si="1"/>
        <v>0</v>
      </c>
      <c r="L48" s="18">
        <f t="shared" si="7"/>
        <v>0</v>
      </c>
      <c r="M48" s="16">
        <f t="shared" si="8"/>
        <v>0</v>
      </c>
      <c r="N48" s="16">
        <f t="shared" si="9"/>
        <v>0</v>
      </c>
      <c r="O48" s="16">
        <f t="shared" si="10"/>
        <v>0</v>
      </c>
      <c r="P48" s="17">
        <f t="shared" si="11"/>
        <v>0</v>
      </c>
    </row>
    <row r="49" spans="1:16" ht="22.5" x14ac:dyDescent="0.25">
      <c r="A49" s="47"/>
      <c r="B49" s="47"/>
      <c r="C49" s="47" t="s">
        <v>211</v>
      </c>
      <c r="D49" s="47" t="s">
        <v>83</v>
      </c>
      <c r="E49" s="59">
        <v>24</v>
      </c>
      <c r="F49" s="36"/>
      <c r="G49" s="26"/>
      <c r="H49" s="16">
        <f t="shared" si="0"/>
        <v>0</v>
      </c>
      <c r="I49" s="26"/>
      <c r="J49" s="26"/>
      <c r="K49" s="17">
        <f t="shared" si="1"/>
        <v>0</v>
      </c>
      <c r="L49" s="18">
        <f t="shared" si="7"/>
        <v>0</v>
      </c>
      <c r="M49" s="16">
        <f t="shared" si="8"/>
        <v>0</v>
      </c>
      <c r="N49" s="16">
        <f t="shared" si="9"/>
        <v>0</v>
      </c>
      <c r="O49" s="16">
        <f t="shared" si="10"/>
        <v>0</v>
      </c>
      <c r="P49" s="17">
        <f t="shared" si="11"/>
        <v>0</v>
      </c>
    </row>
    <row r="50" spans="1:16" x14ac:dyDescent="0.25">
      <c r="A50" s="47"/>
      <c r="B50" s="47"/>
      <c r="C50" s="47" t="s">
        <v>212</v>
      </c>
      <c r="D50" s="47" t="s">
        <v>96</v>
      </c>
      <c r="E50" s="59">
        <v>10</v>
      </c>
      <c r="F50" s="36"/>
      <c r="G50" s="26"/>
      <c r="H50" s="16">
        <f t="shared" si="0"/>
        <v>0</v>
      </c>
      <c r="I50" s="26"/>
      <c r="J50" s="26"/>
      <c r="K50" s="17">
        <f t="shared" si="1"/>
        <v>0</v>
      </c>
      <c r="L50" s="18">
        <f t="shared" si="7"/>
        <v>0</v>
      </c>
      <c r="M50" s="16">
        <f t="shared" si="8"/>
        <v>0</v>
      </c>
      <c r="N50" s="16">
        <f t="shared" si="9"/>
        <v>0</v>
      </c>
      <c r="O50" s="16">
        <f t="shared" si="10"/>
        <v>0</v>
      </c>
      <c r="P50" s="17">
        <f t="shared" si="11"/>
        <v>0</v>
      </c>
    </row>
    <row r="51" spans="1:16" x14ac:dyDescent="0.25">
      <c r="A51" s="47"/>
      <c r="B51" s="47"/>
      <c r="C51" s="47" t="s">
        <v>212</v>
      </c>
      <c r="D51" s="47" t="s">
        <v>70</v>
      </c>
      <c r="E51" s="59">
        <v>0.8</v>
      </c>
      <c r="F51" s="36"/>
      <c r="G51" s="26"/>
      <c r="H51" s="16">
        <f t="shared" si="0"/>
        <v>0</v>
      </c>
      <c r="I51" s="26"/>
      <c r="J51" s="26"/>
      <c r="K51" s="17">
        <f t="shared" si="1"/>
        <v>0</v>
      </c>
      <c r="L51" s="18">
        <f t="shared" si="7"/>
        <v>0</v>
      </c>
      <c r="M51" s="16">
        <f t="shared" si="8"/>
        <v>0</v>
      </c>
      <c r="N51" s="16">
        <f t="shared" si="9"/>
        <v>0</v>
      </c>
      <c r="O51" s="16">
        <f t="shared" si="10"/>
        <v>0</v>
      </c>
      <c r="P51" s="17">
        <f t="shared" si="11"/>
        <v>0</v>
      </c>
    </row>
    <row r="52" spans="1:16" x14ac:dyDescent="0.25">
      <c r="A52" s="47"/>
      <c r="B52" s="47"/>
      <c r="C52" s="47" t="s">
        <v>213</v>
      </c>
      <c r="D52" s="47" t="s">
        <v>73</v>
      </c>
      <c r="E52" s="59">
        <v>0.32</v>
      </c>
      <c r="F52" s="36"/>
      <c r="G52" s="26"/>
      <c r="H52" s="16">
        <f t="shared" si="0"/>
        <v>0</v>
      </c>
      <c r="I52" s="26"/>
      <c r="J52" s="26"/>
      <c r="K52" s="17">
        <f t="shared" si="1"/>
        <v>0</v>
      </c>
      <c r="L52" s="18">
        <f t="shared" si="7"/>
        <v>0</v>
      </c>
      <c r="M52" s="16">
        <f t="shared" si="8"/>
        <v>0</v>
      </c>
      <c r="N52" s="16">
        <f t="shared" si="9"/>
        <v>0</v>
      </c>
      <c r="O52" s="16">
        <f t="shared" si="10"/>
        <v>0</v>
      </c>
      <c r="P52" s="17">
        <f t="shared" si="11"/>
        <v>0</v>
      </c>
    </row>
    <row r="53" spans="1:16" x14ac:dyDescent="0.25">
      <c r="A53" s="256" t="s">
        <v>118</v>
      </c>
      <c r="B53" s="257"/>
      <c r="C53" s="273"/>
      <c r="D53" s="273"/>
      <c r="E53" s="273"/>
      <c r="F53" s="257"/>
      <c r="G53" s="257"/>
      <c r="H53" s="257"/>
      <c r="I53" s="257"/>
      <c r="J53" s="257"/>
      <c r="K53" s="258"/>
      <c r="L53" s="29">
        <f>SUM(L14:L52)</f>
        <v>0</v>
      </c>
      <c r="M53" s="30">
        <f>SUM(M14:M52)</f>
        <v>0</v>
      </c>
      <c r="N53" s="30">
        <f>SUM(N14:N52)</f>
        <v>0</v>
      </c>
      <c r="O53" s="30">
        <f>SUM(O14:O52)</f>
        <v>0</v>
      </c>
      <c r="P53" s="31">
        <f>SUM(P14:P52)</f>
        <v>0</v>
      </c>
    </row>
    <row r="54" spans="1:16" x14ac:dyDescent="0.25">
      <c r="A54" s="12"/>
      <c r="B54" s="12"/>
      <c r="C54" s="12"/>
      <c r="D54" s="12"/>
      <c r="E54" s="149"/>
      <c r="F54" s="12"/>
      <c r="G54" s="12"/>
      <c r="H54" s="12"/>
      <c r="I54" s="12"/>
      <c r="J54" s="12"/>
      <c r="K54" s="12"/>
      <c r="L54" s="12"/>
      <c r="M54" s="12"/>
      <c r="N54" s="12"/>
      <c r="O54" s="12"/>
      <c r="P54" s="12"/>
    </row>
    <row r="55" spans="1:16" x14ac:dyDescent="0.25">
      <c r="A55" s="12"/>
      <c r="B55" s="12"/>
      <c r="C55" s="12"/>
      <c r="D55" s="12"/>
      <c r="E55" s="149"/>
      <c r="F55" s="12"/>
      <c r="G55" s="12"/>
      <c r="H55" s="12"/>
      <c r="I55" s="12"/>
      <c r="J55" s="12"/>
      <c r="K55" s="12"/>
      <c r="L55" s="12"/>
      <c r="M55" s="12"/>
      <c r="N55" s="12"/>
      <c r="O55" s="12"/>
      <c r="P55" s="12"/>
    </row>
    <row r="56" spans="1:16" x14ac:dyDescent="0.25">
      <c r="A56" s="7" t="s">
        <v>19</v>
      </c>
      <c r="B56" s="12"/>
      <c r="C56" s="255">
        <f>'Kops a'!C41:H41</f>
        <v>0</v>
      </c>
      <c r="D56" s="255"/>
      <c r="E56" s="255"/>
      <c r="F56" s="255"/>
      <c r="G56" s="255"/>
      <c r="H56" s="255"/>
      <c r="I56" s="12"/>
      <c r="J56" s="12"/>
      <c r="K56" s="12"/>
      <c r="L56" s="12"/>
      <c r="M56" s="12"/>
      <c r="N56" s="12"/>
      <c r="O56" s="12"/>
      <c r="P56" s="12"/>
    </row>
    <row r="57" spans="1:16" x14ac:dyDescent="0.25">
      <c r="A57" s="12"/>
      <c r="B57" s="12"/>
      <c r="C57" s="204" t="s">
        <v>20</v>
      </c>
      <c r="D57" s="204"/>
      <c r="E57" s="204"/>
      <c r="F57" s="204"/>
      <c r="G57" s="204"/>
      <c r="H57" s="204"/>
      <c r="I57" s="12"/>
      <c r="J57" s="12"/>
      <c r="K57" s="12"/>
      <c r="L57" s="12"/>
      <c r="M57" s="12"/>
      <c r="N57" s="12"/>
      <c r="O57" s="12"/>
      <c r="P57" s="12"/>
    </row>
    <row r="58" spans="1:16" x14ac:dyDescent="0.25">
      <c r="A58" s="12"/>
      <c r="B58" s="12"/>
      <c r="C58" s="12"/>
      <c r="D58" s="12"/>
      <c r="E58" s="149"/>
      <c r="F58" s="12"/>
      <c r="G58" s="12"/>
      <c r="H58" s="12"/>
      <c r="I58" s="12"/>
      <c r="J58" s="12"/>
      <c r="K58" s="12"/>
      <c r="L58" s="12"/>
      <c r="M58" s="12"/>
      <c r="N58" s="12"/>
      <c r="O58" s="12"/>
      <c r="P58" s="12"/>
    </row>
    <row r="59" spans="1:16" x14ac:dyDescent="0.25">
      <c r="A59" s="53" t="str">
        <f>'Kops a'!A44</f>
        <v>Tāme sastādīta 20__. gada __. _________</v>
      </c>
      <c r="B59" s="54"/>
      <c r="C59" s="54"/>
      <c r="D59" s="54"/>
      <c r="E59" s="149"/>
      <c r="F59" s="12"/>
      <c r="G59" s="12"/>
      <c r="H59" s="12"/>
      <c r="I59" s="12"/>
      <c r="J59" s="12"/>
      <c r="K59" s="12"/>
      <c r="L59" s="12"/>
      <c r="M59" s="12"/>
      <c r="N59" s="12"/>
      <c r="O59" s="12"/>
      <c r="P59" s="12"/>
    </row>
    <row r="60" spans="1:16" x14ac:dyDescent="0.25">
      <c r="A60" s="12"/>
      <c r="B60" s="12"/>
      <c r="C60" s="12"/>
      <c r="D60" s="12"/>
      <c r="E60" s="149"/>
      <c r="F60" s="12"/>
      <c r="G60" s="12"/>
      <c r="H60" s="12"/>
      <c r="I60" s="12"/>
      <c r="J60" s="12"/>
      <c r="K60" s="12"/>
      <c r="L60" s="12"/>
      <c r="M60" s="12"/>
      <c r="N60" s="12"/>
      <c r="O60" s="12"/>
      <c r="P60" s="12"/>
    </row>
    <row r="61" spans="1:16" x14ac:dyDescent="0.25">
      <c r="A61" s="7" t="s">
        <v>49</v>
      </c>
      <c r="B61" s="12"/>
      <c r="C61" s="255">
        <f>'Kops a'!C46:H46</f>
        <v>0</v>
      </c>
      <c r="D61" s="255"/>
      <c r="E61" s="255"/>
      <c r="F61" s="255"/>
      <c r="G61" s="255"/>
      <c r="H61" s="255"/>
      <c r="I61" s="12"/>
      <c r="J61" s="12"/>
      <c r="K61" s="12"/>
      <c r="L61" s="12"/>
      <c r="M61" s="12"/>
      <c r="N61" s="12"/>
      <c r="O61" s="12"/>
      <c r="P61" s="12"/>
    </row>
    <row r="62" spans="1:16" x14ac:dyDescent="0.25">
      <c r="A62" s="12"/>
      <c r="B62" s="12"/>
      <c r="C62" s="204" t="s">
        <v>20</v>
      </c>
      <c r="D62" s="204"/>
      <c r="E62" s="204"/>
      <c r="F62" s="204"/>
      <c r="G62" s="204"/>
      <c r="H62" s="204"/>
      <c r="I62" s="12"/>
      <c r="J62" s="12"/>
      <c r="K62" s="12"/>
      <c r="L62" s="12"/>
      <c r="M62" s="12"/>
      <c r="N62" s="12"/>
      <c r="O62" s="12"/>
      <c r="P62" s="12"/>
    </row>
    <row r="63" spans="1:16" x14ac:dyDescent="0.25">
      <c r="A63" s="12"/>
      <c r="B63" s="12"/>
      <c r="C63" s="12"/>
      <c r="D63" s="12"/>
      <c r="E63" s="149"/>
      <c r="F63" s="12"/>
      <c r="G63" s="12"/>
      <c r="H63" s="12"/>
      <c r="I63" s="12"/>
      <c r="J63" s="12"/>
      <c r="K63" s="12"/>
      <c r="L63" s="12"/>
      <c r="M63" s="12"/>
      <c r="N63" s="12"/>
      <c r="O63" s="12"/>
      <c r="P63" s="12"/>
    </row>
    <row r="64" spans="1:16" x14ac:dyDescent="0.25">
      <c r="A64" s="53" t="s">
        <v>119</v>
      </c>
      <c r="B64" s="54"/>
      <c r="C64" s="55">
        <f>'Kops a'!C49</f>
        <v>0</v>
      </c>
      <c r="D64" s="54"/>
      <c r="E64" s="149"/>
      <c r="F64" s="12"/>
      <c r="G64" s="12"/>
      <c r="H64" s="12"/>
      <c r="I64" s="12"/>
      <c r="J64" s="12"/>
      <c r="K64" s="12"/>
      <c r="L64" s="12"/>
      <c r="M64" s="12"/>
      <c r="N64" s="12"/>
      <c r="O64" s="12"/>
      <c r="P64" s="12"/>
    </row>
    <row r="65" spans="1:16" x14ac:dyDescent="0.25">
      <c r="A65" s="12"/>
      <c r="B65" s="12"/>
      <c r="C65" s="12"/>
      <c r="D65" s="12"/>
      <c r="E65" s="149"/>
      <c r="F65" s="12"/>
      <c r="G65" s="12"/>
      <c r="H65" s="12"/>
      <c r="I65" s="12"/>
      <c r="J65" s="12"/>
      <c r="K65" s="12"/>
      <c r="L65" s="12"/>
      <c r="M65" s="12"/>
      <c r="N65" s="12"/>
      <c r="O65" s="12"/>
      <c r="P65" s="12"/>
    </row>
    <row r="66" spans="1:16" ht="13.5" x14ac:dyDescent="0.25">
      <c r="B66" s="35" t="s">
        <v>120</v>
      </c>
      <c r="E66" s="143"/>
    </row>
    <row r="67" spans="1:16" ht="12" x14ac:dyDescent="0.25">
      <c r="B67" s="56" t="s">
        <v>121</v>
      </c>
      <c r="E67" s="143"/>
    </row>
    <row r="68" spans="1:16" ht="12" x14ac:dyDescent="0.25">
      <c r="B68" s="56" t="s">
        <v>122</v>
      </c>
      <c r="E68" s="143"/>
    </row>
  </sheetData>
  <mergeCells count="22">
    <mergeCell ref="D7:L7"/>
    <mergeCell ref="C2:I2"/>
    <mergeCell ref="C3:I3"/>
    <mergeCell ref="C4:I4"/>
    <mergeCell ref="D5:L5"/>
    <mergeCell ref="D6:L6"/>
    <mergeCell ref="C62:H62"/>
    <mergeCell ref="D8:L8"/>
    <mergeCell ref="A9:F9"/>
    <mergeCell ref="J9:M9"/>
    <mergeCell ref="N9:O9"/>
    <mergeCell ref="A12:A13"/>
    <mergeCell ref="B12:B13"/>
    <mergeCell ref="C12:C13"/>
    <mergeCell ref="D12:D13"/>
    <mergeCell ref="E12:E13"/>
    <mergeCell ref="F12:K12"/>
    <mergeCell ref="L12:P12"/>
    <mergeCell ref="A53:K53"/>
    <mergeCell ref="C56:H56"/>
    <mergeCell ref="C57:H57"/>
    <mergeCell ref="C61:H61"/>
  </mergeCells>
  <conditionalFormatting sqref="F15:G15 F16:F22 G17 G19 G21 F23:G52 I15:J52">
    <cfRule type="cellIs" dxfId="209" priority="18" operator="equal">
      <formula>0</formula>
    </cfRule>
  </conditionalFormatting>
  <conditionalFormatting sqref="N9:O9 H14:H52 K14:P52">
    <cfRule type="cellIs" dxfId="208" priority="17" operator="equal">
      <formula>0</formula>
    </cfRule>
  </conditionalFormatting>
  <conditionalFormatting sqref="A9:F9">
    <cfRule type="containsText" dxfId="207"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206" priority="15" operator="equal">
      <formula>0</formula>
    </cfRule>
  </conditionalFormatting>
  <conditionalFormatting sqref="O10">
    <cfRule type="cellIs" dxfId="205" priority="14" operator="equal">
      <formula>"20__. gada __. _________"</formula>
    </cfRule>
  </conditionalFormatting>
  <conditionalFormatting sqref="A53:K53">
    <cfRule type="containsText" dxfId="204" priority="13" operator="containsText" text="Tiešās izmaksas kopā, t. sk. darba devēja sociālais nodoklis __.__% ">
      <formula>NOT(ISERROR(SEARCH("Tiešās izmaksas kopā, t. sk. darba devēja sociālais nodoklis __.__% ",A53)))</formula>
    </cfRule>
  </conditionalFormatting>
  <conditionalFormatting sqref="L53:P53">
    <cfRule type="cellIs" dxfId="203" priority="12" operator="equal">
      <formula>0</formula>
    </cfRule>
  </conditionalFormatting>
  <conditionalFormatting sqref="C4:I4">
    <cfRule type="cellIs" dxfId="202" priority="11" operator="equal">
      <formula>0</formula>
    </cfRule>
  </conditionalFormatting>
  <conditionalFormatting sqref="D5:L8">
    <cfRule type="cellIs" dxfId="201" priority="10" operator="equal">
      <formula>0</formula>
    </cfRule>
  </conditionalFormatting>
  <conditionalFormatting sqref="F14:G14 G16 G18 G20 G22">
    <cfRule type="cellIs" dxfId="200" priority="9" operator="equal">
      <formula>0</formula>
    </cfRule>
  </conditionalFormatting>
  <conditionalFormatting sqref="I14:J14">
    <cfRule type="cellIs" dxfId="199" priority="8" operator="equal">
      <formula>0</formula>
    </cfRule>
  </conditionalFormatting>
  <conditionalFormatting sqref="P10">
    <cfRule type="cellIs" dxfId="198" priority="7" operator="equal">
      <formula>"20__. gada __. _________"</formula>
    </cfRule>
  </conditionalFormatting>
  <conditionalFormatting sqref="C61:H61">
    <cfRule type="cellIs" dxfId="197" priority="4" operator="equal">
      <formula>0</formula>
    </cfRule>
  </conditionalFormatting>
  <conditionalFormatting sqref="C56:H56">
    <cfRule type="cellIs" dxfId="196" priority="3" operator="equal">
      <formula>0</formula>
    </cfRule>
  </conditionalFormatting>
  <conditionalFormatting sqref="C61:H61 C64 C56:H56">
    <cfRule type="cellIs" dxfId="195" priority="2" operator="equal">
      <formula>0</formula>
    </cfRule>
  </conditionalFormatting>
  <conditionalFormatting sqref="D1">
    <cfRule type="cellIs" dxfId="194"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FFA24F5A-87C4-4D50-9B90-4AEAB9EF03FF}">
            <xm:f>NOT(ISERROR(SEARCH("Tāme sastādīta ____. gada ___. ______________",A59)))</xm:f>
            <xm:f>"Tāme sastādīta ____. gada ___. ______________"</xm:f>
            <x14:dxf>
              <font>
                <color auto="1"/>
              </font>
              <fill>
                <patternFill>
                  <bgColor rgb="FFC6EFCE"/>
                </patternFill>
              </fill>
            </x14:dxf>
          </x14:cfRule>
          <xm:sqref>A59</xm:sqref>
        </x14:conditionalFormatting>
        <x14:conditionalFormatting xmlns:xm="http://schemas.microsoft.com/office/excel/2006/main">
          <x14:cfRule type="containsText" priority="5" operator="containsText" id="{99BC74A7-628C-4010-B8BE-0A012ECD584A}">
            <xm:f>NOT(ISERROR(SEARCH("Sertifikāta Nr. _________________________________",A64)))</xm:f>
            <xm:f>"Sertifikāta Nr. _________________________________"</xm:f>
            <x14:dxf>
              <font>
                <color auto="1"/>
              </font>
              <fill>
                <patternFill>
                  <bgColor rgb="FFC6EFCE"/>
                </patternFill>
              </fill>
            </x14:dxf>
          </x14:cfRule>
          <xm:sqref>A64</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105"/>
  <sheetViews>
    <sheetView view="pageBreakPreview" topLeftCell="A77" zoomScaleNormal="100" zoomScaleSheetLayoutView="100" workbookViewId="0">
      <selection activeCell="J87" sqref="I15:J87"/>
    </sheetView>
  </sheetViews>
  <sheetFormatPr defaultColWidth="9.140625" defaultRowHeight="11.25" x14ac:dyDescent="0.25"/>
  <cols>
    <col min="1" max="1" width="4.5703125" style="7" customWidth="1"/>
    <col min="2" max="2" width="5.28515625" style="7" customWidth="1"/>
    <col min="3" max="3" width="43.85546875" style="7" customWidth="1"/>
    <col min="4" max="4" width="8.28515625" style="7" customWidth="1"/>
    <col min="5" max="5" width="7.42578125" style="40" customWidth="1"/>
    <col min="6" max="11" width="5.7109375" style="7" customWidth="1"/>
    <col min="12" max="12" width="7.42578125" style="7" customWidth="1"/>
    <col min="13" max="13" width="7.85546875" style="7" customWidth="1"/>
    <col min="14" max="14" width="8" style="7" customWidth="1"/>
    <col min="15" max="15" width="7" style="7" customWidth="1"/>
    <col min="16" max="16" width="7.28515625" style="7" customWidth="1"/>
    <col min="17" max="16384" width="9.140625" style="7"/>
  </cols>
  <sheetData>
    <row r="1" spans="1:16" x14ac:dyDescent="0.25">
      <c r="C1" s="144" t="s">
        <v>50</v>
      </c>
      <c r="D1" s="19">
        <v>7</v>
      </c>
      <c r="E1" s="143"/>
      <c r="N1" s="10"/>
      <c r="O1" s="144"/>
      <c r="P1" s="10"/>
    </row>
    <row r="2" spans="1:16" x14ac:dyDescent="0.25">
      <c r="A2" s="11"/>
      <c r="B2" s="11"/>
      <c r="C2" s="259" t="s">
        <v>214</v>
      </c>
      <c r="D2" s="259"/>
      <c r="E2" s="259"/>
      <c r="F2" s="259"/>
      <c r="G2" s="259"/>
      <c r="H2" s="259"/>
      <c r="I2" s="259"/>
      <c r="J2" s="11"/>
    </row>
    <row r="3" spans="1:16" x14ac:dyDescent="0.25">
      <c r="A3" s="147"/>
      <c r="B3" s="147"/>
      <c r="C3" s="251" t="s">
        <v>27</v>
      </c>
      <c r="D3" s="251"/>
      <c r="E3" s="251"/>
      <c r="F3" s="251"/>
      <c r="G3" s="251"/>
      <c r="H3" s="251"/>
      <c r="I3" s="251"/>
      <c r="J3" s="147"/>
    </row>
    <row r="4" spans="1:16" x14ac:dyDescent="0.25">
      <c r="A4" s="147"/>
      <c r="B4" s="147"/>
      <c r="C4" s="205" t="s">
        <v>5</v>
      </c>
      <c r="D4" s="205"/>
      <c r="E4" s="205"/>
      <c r="F4" s="205"/>
      <c r="G4" s="205"/>
      <c r="H4" s="205"/>
      <c r="I4" s="205"/>
      <c r="J4" s="147"/>
    </row>
    <row r="5" spans="1:16" x14ac:dyDescent="0.25">
      <c r="C5" s="144" t="s">
        <v>6</v>
      </c>
      <c r="D5" s="272" t="str">
        <f>'Kops a'!D6</f>
        <v>Daudzdzīvokļu dzīvojamā ēka</v>
      </c>
      <c r="E5" s="272"/>
      <c r="F5" s="272"/>
      <c r="G5" s="272"/>
      <c r="H5" s="272"/>
      <c r="I5" s="272"/>
      <c r="J5" s="272"/>
      <c r="K5" s="272"/>
      <c r="L5" s="272"/>
      <c r="M5" s="12"/>
      <c r="N5" s="12"/>
      <c r="O5" s="12"/>
      <c r="P5" s="12"/>
    </row>
    <row r="6" spans="1:16" x14ac:dyDescent="0.25">
      <c r="C6" s="144" t="s">
        <v>8</v>
      </c>
      <c r="D6" s="272" t="str">
        <f>'Kops a'!D7</f>
        <v>Daudzdzīvokļu dzīvojamās ēkas energoefektivitātes paaugstināšanas pasākumi Dzintaru ielā 97/99, Liepājā</v>
      </c>
      <c r="E6" s="272"/>
      <c r="F6" s="272"/>
      <c r="G6" s="272"/>
      <c r="H6" s="272"/>
      <c r="I6" s="272"/>
      <c r="J6" s="272"/>
      <c r="K6" s="272"/>
      <c r="L6" s="272"/>
      <c r="M6" s="12"/>
      <c r="N6" s="12"/>
      <c r="O6" s="12"/>
      <c r="P6" s="12"/>
    </row>
    <row r="7" spans="1:16" x14ac:dyDescent="0.25">
      <c r="C7" s="144" t="s">
        <v>9</v>
      </c>
      <c r="D7" s="272" t="str">
        <f>'Kops a'!D8</f>
        <v>Dzintaru iela 97/99, Liepāja</v>
      </c>
      <c r="E7" s="272"/>
      <c r="F7" s="272"/>
      <c r="G7" s="272"/>
      <c r="H7" s="272"/>
      <c r="I7" s="272"/>
      <c r="J7" s="272"/>
      <c r="K7" s="272"/>
      <c r="L7" s="272"/>
      <c r="M7" s="12"/>
      <c r="N7" s="12"/>
      <c r="O7" s="12"/>
      <c r="P7" s="12"/>
    </row>
    <row r="8" spans="1:16" x14ac:dyDescent="0.25">
      <c r="C8" s="144" t="s">
        <v>30</v>
      </c>
      <c r="D8" s="272" t="str">
        <f>'Kops a'!D9</f>
        <v>WS-44-15</v>
      </c>
      <c r="E8" s="272"/>
      <c r="F8" s="272"/>
      <c r="G8" s="272"/>
      <c r="H8" s="272"/>
      <c r="I8" s="272"/>
      <c r="J8" s="272"/>
      <c r="K8" s="272"/>
      <c r="L8" s="272"/>
      <c r="M8" s="12"/>
      <c r="N8" s="12"/>
      <c r="O8" s="12"/>
      <c r="P8" s="12"/>
    </row>
    <row r="9" spans="1:16" ht="11.25" customHeight="1" x14ac:dyDescent="0.25">
      <c r="A9" s="260" t="s">
        <v>52</v>
      </c>
      <c r="B9" s="260"/>
      <c r="C9" s="260"/>
      <c r="D9" s="260"/>
      <c r="E9" s="260"/>
      <c r="F9" s="260"/>
      <c r="G9" s="12"/>
      <c r="H9" s="12"/>
      <c r="I9" s="12"/>
      <c r="J9" s="264" t="s">
        <v>53</v>
      </c>
      <c r="K9" s="264"/>
      <c r="L9" s="264"/>
      <c r="M9" s="264"/>
      <c r="N9" s="271">
        <f>P88</f>
        <v>0</v>
      </c>
      <c r="O9" s="271"/>
      <c r="P9" s="12"/>
    </row>
    <row r="10" spans="1:16" x14ac:dyDescent="0.25">
      <c r="A10" s="13"/>
      <c r="B10" s="14"/>
      <c r="C10" s="144"/>
      <c r="E10" s="143"/>
      <c r="L10" s="11"/>
      <c r="M10" s="11"/>
      <c r="O10" s="41"/>
      <c r="P10" s="42" t="str">
        <f>A94</f>
        <v>Tāme sastādīta 20__. gada __. _________</v>
      </c>
    </row>
    <row r="11" spans="1:16" x14ac:dyDescent="0.25">
      <c r="A11" s="13"/>
      <c r="B11" s="14"/>
      <c r="C11" s="144"/>
      <c r="E11" s="143"/>
      <c r="L11" s="146"/>
      <c r="M11" s="146"/>
      <c r="N11" s="43"/>
      <c r="O11" s="10"/>
    </row>
    <row r="12" spans="1:16" x14ac:dyDescent="0.25">
      <c r="A12" s="232" t="s">
        <v>33</v>
      </c>
      <c r="B12" s="266" t="s">
        <v>54</v>
      </c>
      <c r="C12" s="262" t="s">
        <v>55</v>
      </c>
      <c r="D12" s="269" t="s">
        <v>56</v>
      </c>
      <c r="E12" s="253" t="s">
        <v>57</v>
      </c>
      <c r="F12" s="261" t="s">
        <v>58</v>
      </c>
      <c r="G12" s="262"/>
      <c r="H12" s="262"/>
      <c r="I12" s="262"/>
      <c r="J12" s="262"/>
      <c r="K12" s="263"/>
      <c r="L12" s="261" t="s">
        <v>59</v>
      </c>
      <c r="M12" s="262"/>
      <c r="N12" s="262"/>
      <c r="O12" s="262"/>
      <c r="P12" s="263"/>
    </row>
    <row r="13" spans="1:16" ht="105.75" customHeight="1" x14ac:dyDescent="0.25">
      <c r="A13" s="265"/>
      <c r="B13" s="267"/>
      <c r="C13" s="275"/>
      <c r="D13" s="276"/>
      <c r="E13" s="277"/>
      <c r="F13" s="150" t="s">
        <v>60</v>
      </c>
      <c r="G13" s="151" t="s">
        <v>61</v>
      </c>
      <c r="H13" s="151" t="s">
        <v>62</v>
      </c>
      <c r="I13" s="151" t="s">
        <v>63</v>
      </c>
      <c r="J13" s="151" t="s">
        <v>64</v>
      </c>
      <c r="K13" s="25" t="s">
        <v>65</v>
      </c>
      <c r="L13" s="150" t="s">
        <v>60</v>
      </c>
      <c r="M13" s="151" t="s">
        <v>62</v>
      </c>
      <c r="N13" s="151" t="s">
        <v>63</v>
      </c>
      <c r="O13" s="151" t="s">
        <v>64</v>
      </c>
      <c r="P13" s="25" t="s">
        <v>65</v>
      </c>
    </row>
    <row r="14" spans="1:16" ht="36" x14ac:dyDescent="0.25">
      <c r="A14" s="44"/>
      <c r="B14" s="45"/>
      <c r="C14" s="46" t="s">
        <v>215</v>
      </c>
      <c r="D14" s="47"/>
      <c r="E14" s="59"/>
      <c r="F14" s="36"/>
      <c r="G14" s="26"/>
      <c r="H14" s="26">
        <f>ROUND(F14*G14,2)</f>
        <v>0</v>
      </c>
      <c r="I14" s="26"/>
      <c r="J14" s="26"/>
      <c r="K14" s="27">
        <f>SUM(H14:J14)</f>
        <v>0</v>
      </c>
      <c r="L14" s="28">
        <f>ROUND(E14*F14,2)</f>
        <v>0</v>
      </c>
      <c r="M14" s="26">
        <f>ROUND(H14*E14,2)</f>
        <v>0</v>
      </c>
      <c r="N14" s="26">
        <f>ROUND(I14*E14,2)</f>
        <v>0</v>
      </c>
      <c r="O14" s="26">
        <f>ROUND(J14*E14,2)</f>
        <v>0</v>
      </c>
      <c r="P14" s="27">
        <f>SUM(M14:O14)</f>
        <v>0</v>
      </c>
    </row>
    <row r="15" spans="1:16" ht="24" x14ac:dyDescent="0.25">
      <c r="A15" s="44">
        <v>1</v>
      </c>
      <c r="B15" s="44" t="s">
        <v>66</v>
      </c>
      <c r="C15" s="48" t="s">
        <v>216</v>
      </c>
      <c r="D15" s="47"/>
      <c r="E15" s="59"/>
      <c r="F15" s="36"/>
      <c r="G15" s="26"/>
      <c r="H15" s="16">
        <f t="shared" ref="H15:H76" si="0">ROUND(F15*G15,2)</f>
        <v>0</v>
      </c>
      <c r="I15" s="26"/>
      <c r="J15" s="26"/>
      <c r="K15" s="17">
        <f t="shared" ref="K15:K76" si="1">SUM(H15:J15)</f>
        <v>0</v>
      </c>
      <c r="L15" s="18">
        <f t="shared" ref="L15" si="2">ROUND(E15*F15,2)</f>
        <v>0</v>
      </c>
      <c r="M15" s="16">
        <f t="shared" ref="M15" si="3">ROUND(H15*E15,2)</f>
        <v>0</v>
      </c>
      <c r="N15" s="16">
        <f t="shared" ref="N15" si="4">ROUND(I15*E15,2)</f>
        <v>0</v>
      </c>
      <c r="O15" s="16">
        <f t="shared" ref="O15" si="5">ROUND(J15*E15,2)</f>
        <v>0</v>
      </c>
      <c r="P15" s="17">
        <f t="shared" ref="P15" si="6">SUM(M15:O15)</f>
        <v>0</v>
      </c>
    </row>
    <row r="16" spans="1:16" ht="24" x14ac:dyDescent="0.25">
      <c r="A16" s="44"/>
      <c r="B16" s="44" t="s">
        <v>66</v>
      </c>
      <c r="C16" s="44" t="s">
        <v>217</v>
      </c>
      <c r="D16" s="49" t="s">
        <v>73</v>
      </c>
      <c r="E16" s="59">
        <v>360</v>
      </c>
      <c r="F16" s="36"/>
      <c r="G16" s="26"/>
      <c r="H16" s="16">
        <f t="shared" si="0"/>
        <v>0</v>
      </c>
      <c r="I16" s="26"/>
      <c r="J16" s="26"/>
      <c r="K16" s="17">
        <f t="shared" si="1"/>
        <v>0</v>
      </c>
      <c r="L16" s="18">
        <f t="shared" ref="L16:L77" si="7">ROUND(E16*F16,2)</f>
        <v>0</v>
      </c>
      <c r="M16" s="16">
        <f t="shared" ref="M16:M77" si="8">ROUND(H16*E16,2)</f>
        <v>0</v>
      </c>
      <c r="N16" s="16">
        <f t="shared" ref="N16:N77" si="9">ROUND(I16*E16,2)</f>
        <v>0</v>
      </c>
      <c r="O16" s="16">
        <f t="shared" ref="O16:O77" si="10">ROUND(J16*E16,2)</f>
        <v>0</v>
      </c>
      <c r="P16" s="17">
        <f t="shared" ref="P16:P77" si="11">SUM(M16:O16)</f>
        <v>0</v>
      </c>
    </row>
    <row r="17" spans="1:16" ht="24" x14ac:dyDescent="0.25">
      <c r="A17" s="44"/>
      <c r="B17" s="44" t="s">
        <v>66</v>
      </c>
      <c r="C17" s="44" t="s">
        <v>218</v>
      </c>
      <c r="D17" s="47" t="s">
        <v>68</v>
      </c>
      <c r="E17" s="59">
        <v>210</v>
      </c>
      <c r="F17" s="36"/>
      <c r="G17" s="26"/>
      <c r="H17" s="16">
        <f t="shared" si="0"/>
        <v>0</v>
      </c>
      <c r="I17" s="26"/>
      <c r="J17" s="26"/>
      <c r="K17" s="17">
        <f t="shared" si="1"/>
        <v>0</v>
      </c>
      <c r="L17" s="18">
        <f t="shared" si="7"/>
        <v>0</v>
      </c>
      <c r="M17" s="16">
        <f t="shared" si="8"/>
        <v>0</v>
      </c>
      <c r="N17" s="16">
        <f t="shared" si="9"/>
        <v>0</v>
      </c>
      <c r="O17" s="16">
        <f t="shared" si="10"/>
        <v>0</v>
      </c>
      <c r="P17" s="17">
        <f t="shared" si="11"/>
        <v>0</v>
      </c>
    </row>
    <row r="18" spans="1:16" ht="24" x14ac:dyDescent="0.25">
      <c r="A18" s="44"/>
      <c r="B18" s="44" t="s">
        <v>66</v>
      </c>
      <c r="C18" s="44" t="s">
        <v>219</v>
      </c>
      <c r="D18" s="47" t="s">
        <v>73</v>
      </c>
      <c r="E18" s="59">
        <v>360</v>
      </c>
      <c r="F18" s="36"/>
      <c r="G18" s="26"/>
      <c r="H18" s="16">
        <f t="shared" si="0"/>
        <v>0</v>
      </c>
      <c r="I18" s="26"/>
      <c r="J18" s="26"/>
      <c r="K18" s="17">
        <f t="shared" si="1"/>
        <v>0</v>
      </c>
      <c r="L18" s="18">
        <f t="shared" si="7"/>
        <v>0</v>
      </c>
      <c r="M18" s="16">
        <f t="shared" si="8"/>
        <v>0</v>
      </c>
      <c r="N18" s="16">
        <f t="shared" si="9"/>
        <v>0</v>
      </c>
      <c r="O18" s="16">
        <f t="shared" si="10"/>
        <v>0</v>
      </c>
      <c r="P18" s="17">
        <f t="shared" si="11"/>
        <v>0</v>
      </c>
    </row>
    <row r="19" spans="1:16" ht="24" x14ac:dyDescent="0.25">
      <c r="A19" s="44"/>
      <c r="B19" s="44" t="s">
        <v>66</v>
      </c>
      <c r="C19" s="44" t="s">
        <v>220</v>
      </c>
      <c r="D19" s="47" t="s">
        <v>73</v>
      </c>
      <c r="E19" s="59">
        <v>360</v>
      </c>
      <c r="F19" s="36"/>
      <c r="G19" s="26"/>
      <c r="H19" s="16">
        <f t="shared" si="0"/>
        <v>0</v>
      </c>
      <c r="I19" s="26"/>
      <c r="J19" s="26"/>
      <c r="K19" s="17">
        <f t="shared" si="1"/>
        <v>0</v>
      </c>
      <c r="L19" s="18">
        <f t="shared" si="7"/>
        <v>0</v>
      </c>
      <c r="M19" s="16">
        <f t="shared" si="8"/>
        <v>0</v>
      </c>
      <c r="N19" s="16">
        <f t="shared" si="9"/>
        <v>0</v>
      </c>
      <c r="O19" s="16">
        <f t="shared" si="10"/>
        <v>0</v>
      </c>
      <c r="P19" s="17">
        <f t="shared" si="11"/>
        <v>0</v>
      </c>
    </row>
    <row r="20" spans="1:16" ht="24" x14ac:dyDescent="0.25">
      <c r="A20" s="44"/>
      <c r="B20" s="44" t="s">
        <v>66</v>
      </c>
      <c r="C20" s="44" t="s">
        <v>221</v>
      </c>
      <c r="D20" s="47" t="s">
        <v>68</v>
      </c>
      <c r="E20" s="59">
        <v>16.8</v>
      </c>
      <c r="F20" s="36"/>
      <c r="G20" s="26"/>
      <c r="H20" s="16">
        <f t="shared" si="0"/>
        <v>0</v>
      </c>
      <c r="I20" s="26"/>
      <c r="J20" s="26"/>
      <c r="K20" s="17">
        <f t="shared" si="1"/>
        <v>0</v>
      </c>
      <c r="L20" s="18">
        <f t="shared" si="7"/>
        <v>0</v>
      </c>
      <c r="M20" s="16">
        <f t="shared" si="8"/>
        <v>0</v>
      </c>
      <c r="N20" s="16">
        <f t="shared" si="9"/>
        <v>0</v>
      </c>
      <c r="O20" s="16">
        <f t="shared" si="10"/>
        <v>0</v>
      </c>
      <c r="P20" s="17">
        <f t="shared" si="11"/>
        <v>0</v>
      </c>
    </row>
    <row r="21" spans="1:16" ht="60" x14ac:dyDescent="0.25">
      <c r="A21" s="44"/>
      <c r="B21" s="44" t="s">
        <v>66</v>
      </c>
      <c r="C21" s="44" t="s">
        <v>222</v>
      </c>
      <c r="D21" s="47" t="s">
        <v>73</v>
      </c>
      <c r="E21" s="59">
        <v>585</v>
      </c>
      <c r="F21" s="36"/>
      <c r="G21" s="26"/>
      <c r="H21" s="16">
        <f t="shared" si="0"/>
        <v>0</v>
      </c>
      <c r="I21" s="26"/>
      <c r="J21" s="26"/>
      <c r="K21" s="17">
        <f t="shared" si="1"/>
        <v>0</v>
      </c>
      <c r="L21" s="18">
        <f t="shared" si="7"/>
        <v>0</v>
      </c>
      <c r="M21" s="16">
        <f t="shared" si="8"/>
        <v>0</v>
      </c>
      <c r="N21" s="16">
        <f t="shared" si="9"/>
        <v>0</v>
      </c>
      <c r="O21" s="16">
        <f t="shared" si="10"/>
        <v>0</v>
      </c>
      <c r="P21" s="17">
        <f t="shared" si="11"/>
        <v>0</v>
      </c>
    </row>
    <row r="22" spans="1:16" ht="48" x14ac:dyDescent="0.25">
      <c r="A22" s="44"/>
      <c r="B22" s="44" t="s">
        <v>66</v>
      </c>
      <c r="C22" s="44" t="s">
        <v>223</v>
      </c>
      <c r="D22" s="47" t="s">
        <v>73</v>
      </c>
      <c r="E22" s="59">
        <v>225</v>
      </c>
      <c r="F22" s="36"/>
      <c r="G22" s="26"/>
      <c r="H22" s="16">
        <f t="shared" si="0"/>
        <v>0</v>
      </c>
      <c r="I22" s="26"/>
      <c r="J22" s="26"/>
      <c r="K22" s="17">
        <f t="shared" si="1"/>
        <v>0</v>
      </c>
      <c r="L22" s="18">
        <f t="shared" si="7"/>
        <v>0</v>
      </c>
      <c r="M22" s="16">
        <f t="shared" si="8"/>
        <v>0</v>
      </c>
      <c r="N22" s="16">
        <f t="shared" si="9"/>
        <v>0</v>
      </c>
      <c r="O22" s="16">
        <f t="shared" si="10"/>
        <v>0</v>
      </c>
      <c r="P22" s="17">
        <f t="shared" si="11"/>
        <v>0</v>
      </c>
    </row>
    <row r="23" spans="1:16" ht="24" x14ac:dyDescent="0.25">
      <c r="A23" s="44"/>
      <c r="B23" s="44" t="s">
        <v>66</v>
      </c>
      <c r="C23" s="44" t="s">
        <v>224</v>
      </c>
      <c r="D23" s="47" t="s">
        <v>73</v>
      </c>
      <c r="E23" s="59">
        <v>51.9</v>
      </c>
      <c r="F23" s="36"/>
      <c r="G23" s="26"/>
      <c r="H23" s="16">
        <f t="shared" si="0"/>
        <v>0</v>
      </c>
      <c r="I23" s="26"/>
      <c r="J23" s="26"/>
      <c r="K23" s="17">
        <f t="shared" si="1"/>
        <v>0</v>
      </c>
      <c r="L23" s="18">
        <f t="shared" si="7"/>
        <v>0</v>
      </c>
      <c r="M23" s="16">
        <f t="shared" si="8"/>
        <v>0</v>
      </c>
      <c r="N23" s="16">
        <f t="shared" si="9"/>
        <v>0</v>
      </c>
      <c r="O23" s="16">
        <f t="shared" si="10"/>
        <v>0</v>
      </c>
      <c r="P23" s="17">
        <f t="shared" si="11"/>
        <v>0</v>
      </c>
    </row>
    <row r="24" spans="1:16" ht="24" x14ac:dyDescent="0.25">
      <c r="A24" s="44"/>
      <c r="B24" s="44" t="s">
        <v>66</v>
      </c>
      <c r="C24" s="44" t="s">
        <v>225</v>
      </c>
      <c r="D24" s="47" t="s">
        <v>73</v>
      </c>
      <c r="E24" s="59">
        <v>100.8</v>
      </c>
      <c r="F24" s="36"/>
      <c r="G24" s="26"/>
      <c r="H24" s="16">
        <f t="shared" si="0"/>
        <v>0</v>
      </c>
      <c r="I24" s="26"/>
      <c r="J24" s="26"/>
      <c r="K24" s="17">
        <f t="shared" si="1"/>
        <v>0</v>
      </c>
      <c r="L24" s="18">
        <f t="shared" si="7"/>
        <v>0</v>
      </c>
      <c r="M24" s="16">
        <f t="shared" si="8"/>
        <v>0</v>
      </c>
      <c r="N24" s="16">
        <f t="shared" si="9"/>
        <v>0</v>
      </c>
      <c r="O24" s="16">
        <f t="shared" si="10"/>
        <v>0</v>
      </c>
      <c r="P24" s="17">
        <f t="shared" si="11"/>
        <v>0</v>
      </c>
    </row>
    <row r="25" spans="1:16" ht="24" x14ac:dyDescent="0.25">
      <c r="A25" s="44"/>
      <c r="B25" s="44" t="s">
        <v>66</v>
      </c>
      <c r="C25" s="44" t="s">
        <v>226</v>
      </c>
      <c r="D25" s="47" t="s">
        <v>68</v>
      </c>
      <c r="E25" s="59">
        <v>45</v>
      </c>
      <c r="F25" s="36"/>
      <c r="G25" s="26"/>
      <c r="H25" s="16">
        <f t="shared" si="0"/>
        <v>0</v>
      </c>
      <c r="I25" s="26"/>
      <c r="J25" s="26"/>
      <c r="K25" s="17">
        <f t="shared" si="1"/>
        <v>0</v>
      </c>
      <c r="L25" s="18">
        <f t="shared" si="7"/>
        <v>0</v>
      </c>
      <c r="M25" s="16">
        <f t="shared" si="8"/>
        <v>0</v>
      </c>
      <c r="N25" s="16">
        <f t="shared" si="9"/>
        <v>0</v>
      </c>
      <c r="O25" s="16">
        <f t="shared" si="10"/>
        <v>0</v>
      </c>
      <c r="P25" s="17">
        <f t="shared" si="11"/>
        <v>0</v>
      </c>
    </row>
    <row r="26" spans="1:16" ht="24" x14ac:dyDescent="0.25">
      <c r="A26" s="44"/>
      <c r="B26" s="44" t="s">
        <v>66</v>
      </c>
      <c r="C26" s="44" t="s">
        <v>227</v>
      </c>
      <c r="D26" s="47" t="s">
        <v>68</v>
      </c>
      <c r="E26" s="59">
        <v>45</v>
      </c>
      <c r="F26" s="36"/>
      <c r="G26" s="26"/>
      <c r="H26" s="16">
        <f t="shared" si="0"/>
        <v>0</v>
      </c>
      <c r="I26" s="26"/>
      <c r="J26" s="26"/>
      <c r="K26" s="17">
        <f t="shared" si="1"/>
        <v>0</v>
      </c>
      <c r="L26" s="18">
        <f t="shared" si="7"/>
        <v>0</v>
      </c>
      <c r="M26" s="16">
        <f t="shared" si="8"/>
        <v>0</v>
      </c>
      <c r="N26" s="16">
        <f t="shared" si="9"/>
        <v>0</v>
      </c>
      <c r="O26" s="16">
        <f t="shared" si="10"/>
        <v>0</v>
      </c>
      <c r="P26" s="17">
        <f t="shared" si="11"/>
        <v>0</v>
      </c>
    </row>
    <row r="27" spans="1:16" ht="24" x14ac:dyDescent="0.25">
      <c r="A27" s="44"/>
      <c r="B27" s="44" t="s">
        <v>66</v>
      </c>
      <c r="C27" s="44" t="s">
        <v>228</v>
      </c>
      <c r="D27" s="47" t="s">
        <v>229</v>
      </c>
      <c r="E27" s="59">
        <v>3</v>
      </c>
      <c r="F27" s="36"/>
      <c r="G27" s="26"/>
      <c r="H27" s="16">
        <f t="shared" si="0"/>
        <v>0</v>
      </c>
      <c r="I27" s="26"/>
      <c r="J27" s="26"/>
      <c r="K27" s="17">
        <f t="shared" si="1"/>
        <v>0</v>
      </c>
      <c r="L27" s="18">
        <f t="shared" si="7"/>
        <v>0</v>
      </c>
      <c r="M27" s="16">
        <f t="shared" si="8"/>
        <v>0</v>
      </c>
      <c r="N27" s="16">
        <f t="shared" si="9"/>
        <v>0</v>
      </c>
      <c r="O27" s="16">
        <f t="shared" si="10"/>
        <v>0</v>
      </c>
      <c r="P27" s="17">
        <f t="shared" si="11"/>
        <v>0</v>
      </c>
    </row>
    <row r="28" spans="1:16" ht="24" x14ac:dyDescent="0.25">
      <c r="A28" s="44"/>
      <c r="B28" s="44" t="s">
        <v>66</v>
      </c>
      <c r="C28" s="44" t="s">
        <v>230</v>
      </c>
      <c r="D28" s="47" t="s">
        <v>73</v>
      </c>
      <c r="E28" s="59">
        <v>3.4</v>
      </c>
      <c r="F28" s="36"/>
      <c r="G28" s="26"/>
      <c r="H28" s="16">
        <f t="shared" si="0"/>
        <v>0</v>
      </c>
      <c r="I28" s="26"/>
      <c r="J28" s="26"/>
      <c r="K28" s="17">
        <f t="shared" si="1"/>
        <v>0</v>
      </c>
      <c r="L28" s="18">
        <f t="shared" si="7"/>
        <v>0</v>
      </c>
      <c r="M28" s="16">
        <f t="shared" si="8"/>
        <v>0</v>
      </c>
      <c r="N28" s="16">
        <f t="shared" si="9"/>
        <v>0</v>
      </c>
      <c r="O28" s="16">
        <f t="shared" si="10"/>
        <v>0</v>
      </c>
      <c r="P28" s="17">
        <f t="shared" si="11"/>
        <v>0</v>
      </c>
    </row>
    <row r="29" spans="1:16" ht="24" x14ac:dyDescent="0.25">
      <c r="A29" s="44"/>
      <c r="B29" s="44" t="s">
        <v>66</v>
      </c>
      <c r="C29" s="44" t="s">
        <v>231</v>
      </c>
      <c r="D29" s="47" t="s">
        <v>73</v>
      </c>
      <c r="E29" s="59">
        <v>3.4</v>
      </c>
      <c r="F29" s="36"/>
      <c r="G29" s="26"/>
      <c r="H29" s="16">
        <f t="shared" si="0"/>
        <v>0</v>
      </c>
      <c r="I29" s="26"/>
      <c r="J29" s="26"/>
      <c r="K29" s="17">
        <f t="shared" si="1"/>
        <v>0</v>
      </c>
      <c r="L29" s="18">
        <f t="shared" si="7"/>
        <v>0</v>
      </c>
      <c r="M29" s="16">
        <f t="shared" si="8"/>
        <v>0</v>
      </c>
      <c r="N29" s="16">
        <f t="shared" si="9"/>
        <v>0</v>
      </c>
      <c r="O29" s="16">
        <f t="shared" si="10"/>
        <v>0</v>
      </c>
      <c r="P29" s="17">
        <f t="shared" si="11"/>
        <v>0</v>
      </c>
    </row>
    <row r="30" spans="1:16" ht="12" x14ac:dyDescent="0.25">
      <c r="A30" s="50">
        <v>2</v>
      </c>
      <c r="B30" s="51"/>
      <c r="C30" s="48" t="s">
        <v>232</v>
      </c>
      <c r="D30" s="52"/>
      <c r="E30" s="59"/>
      <c r="F30" s="36"/>
      <c r="G30" s="26"/>
      <c r="H30" s="16">
        <f t="shared" si="0"/>
        <v>0</v>
      </c>
      <c r="I30" s="26"/>
      <c r="J30" s="26"/>
      <c r="K30" s="17">
        <f t="shared" si="1"/>
        <v>0</v>
      </c>
      <c r="L30" s="18">
        <f t="shared" si="7"/>
        <v>0</v>
      </c>
      <c r="M30" s="16">
        <f t="shared" si="8"/>
        <v>0</v>
      </c>
      <c r="N30" s="16">
        <f t="shared" si="9"/>
        <v>0</v>
      </c>
      <c r="O30" s="16">
        <f t="shared" si="10"/>
        <v>0</v>
      </c>
      <c r="P30" s="17">
        <f t="shared" si="11"/>
        <v>0</v>
      </c>
    </row>
    <row r="31" spans="1:16" ht="24" x14ac:dyDescent="0.25">
      <c r="A31" s="50"/>
      <c r="B31" s="44" t="s">
        <v>66</v>
      </c>
      <c r="C31" s="44" t="s">
        <v>233</v>
      </c>
      <c r="D31" s="49" t="s">
        <v>73</v>
      </c>
      <c r="E31" s="59">
        <v>38</v>
      </c>
      <c r="F31" s="36"/>
      <c r="G31" s="26"/>
      <c r="H31" s="16">
        <f t="shared" si="0"/>
        <v>0</v>
      </c>
      <c r="I31" s="26"/>
      <c r="J31" s="26"/>
      <c r="K31" s="17">
        <f t="shared" si="1"/>
        <v>0</v>
      </c>
      <c r="L31" s="18">
        <f t="shared" si="7"/>
        <v>0</v>
      </c>
      <c r="M31" s="16">
        <f t="shared" si="8"/>
        <v>0</v>
      </c>
      <c r="N31" s="16">
        <f t="shared" si="9"/>
        <v>0</v>
      </c>
      <c r="O31" s="16">
        <f t="shared" si="10"/>
        <v>0</v>
      </c>
      <c r="P31" s="17">
        <f t="shared" si="11"/>
        <v>0</v>
      </c>
    </row>
    <row r="32" spans="1:16" ht="24" x14ac:dyDescent="0.25">
      <c r="A32" s="50"/>
      <c r="B32" s="44" t="s">
        <v>66</v>
      </c>
      <c r="C32" s="44" t="s">
        <v>234</v>
      </c>
      <c r="D32" s="47" t="s">
        <v>68</v>
      </c>
      <c r="E32" s="59">
        <v>20</v>
      </c>
      <c r="F32" s="36"/>
      <c r="G32" s="26"/>
      <c r="H32" s="16">
        <f t="shared" si="0"/>
        <v>0</v>
      </c>
      <c r="I32" s="26"/>
      <c r="J32" s="26"/>
      <c r="K32" s="17">
        <f t="shared" si="1"/>
        <v>0</v>
      </c>
      <c r="L32" s="18">
        <f t="shared" si="7"/>
        <v>0</v>
      </c>
      <c r="M32" s="16">
        <f t="shared" si="8"/>
        <v>0</v>
      </c>
      <c r="N32" s="16">
        <f t="shared" si="9"/>
        <v>0</v>
      </c>
      <c r="O32" s="16">
        <f t="shared" si="10"/>
        <v>0</v>
      </c>
      <c r="P32" s="17">
        <f t="shared" si="11"/>
        <v>0</v>
      </c>
    </row>
    <row r="33" spans="1:16" ht="24" x14ac:dyDescent="0.25">
      <c r="A33" s="50"/>
      <c r="B33" s="44" t="s">
        <v>66</v>
      </c>
      <c r="C33" s="44" t="s">
        <v>235</v>
      </c>
      <c r="D33" s="47" t="s">
        <v>73</v>
      </c>
      <c r="E33" s="59">
        <v>38</v>
      </c>
      <c r="F33" s="36"/>
      <c r="G33" s="26"/>
      <c r="H33" s="16">
        <f t="shared" si="0"/>
        <v>0</v>
      </c>
      <c r="I33" s="26"/>
      <c r="J33" s="26"/>
      <c r="K33" s="17">
        <f t="shared" si="1"/>
        <v>0</v>
      </c>
      <c r="L33" s="18">
        <f t="shared" si="7"/>
        <v>0</v>
      </c>
      <c r="M33" s="16">
        <f t="shared" si="8"/>
        <v>0</v>
      </c>
      <c r="N33" s="16">
        <f t="shared" si="9"/>
        <v>0</v>
      </c>
      <c r="O33" s="16">
        <f t="shared" si="10"/>
        <v>0</v>
      </c>
      <c r="P33" s="17">
        <f t="shared" si="11"/>
        <v>0</v>
      </c>
    </row>
    <row r="34" spans="1:16" ht="24" x14ac:dyDescent="0.25">
      <c r="A34" s="50"/>
      <c r="B34" s="44" t="s">
        <v>66</v>
      </c>
      <c r="C34" s="44" t="s">
        <v>236</v>
      </c>
      <c r="D34" s="47" t="s">
        <v>73</v>
      </c>
      <c r="E34" s="59">
        <v>38</v>
      </c>
      <c r="F34" s="36"/>
      <c r="G34" s="26"/>
      <c r="H34" s="16">
        <f t="shared" si="0"/>
        <v>0</v>
      </c>
      <c r="I34" s="26"/>
      <c r="J34" s="26"/>
      <c r="K34" s="17">
        <f t="shared" si="1"/>
        <v>0</v>
      </c>
      <c r="L34" s="18">
        <f t="shared" si="7"/>
        <v>0</v>
      </c>
      <c r="M34" s="16">
        <f t="shared" si="8"/>
        <v>0</v>
      </c>
      <c r="N34" s="16">
        <f t="shared" si="9"/>
        <v>0</v>
      </c>
      <c r="O34" s="16">
        <f t="shared" si="10"/>
        <v>0</v>
      </c>
      <c r="P34" s="17">
        <f t="shared" si="11"/>
        <v>0</v>
      </c>
    </row>
    <row r="35" spans="1:16" ht="24" x14ac:dyDescent="0.25">
      <c r="A35" s="50"/>
      <c r="B35" s="44" t="s">
        <v>66</v>
      </c>
      <c r="C35" s="44" t="s">
        <v>221</v>
      </c>
      <c r="D35" s="47" t="s">
        <v>68</v>
      </c>
      <c r="E35" s="59">
        <v>5.6</v>
      </c>
      <c r="F35" s="36"/>
      <c r="G35" s="26"/>
      <c r="H35" s="16">
        <f t="shared" si="0"/>
        <v>0</v>
      </c>
      <c r="I35" s="26"/>
      <c r="J35" s="26"/>
      <c r="K35" s="17">
        <f t="shared" si="1"/>
        <v>0</v>
      </c>
      <c r="L35" s="18">
        <f t="shared" si="7"/>
        <v>0</v>
      </c>
      <c r="M35" s="16">
        <f t="shared" si="8"/>
        <v>0</v>
      </c>
      <c r="N35" s="16">
        <f t="shared" si="9"/>
        <v>0</v>
      </c>
      <c r="O35" s="16">
        <f t="shared" si="10"/>
        <v>0</v>
      </c>
      <c r="P35" s="17">
        <f t="shared" si="11"/>
        <v>0</v>
      </c>
    </row>
    <row r="36" spans="1:16" ht="24" x14ac:dyDescent="0.25">
      <c r="A36" s="50"/>
      <c r="B36" s="44" t="s">
        <v>66</v>
      </c>
      <c r="C36" s="44" t="s">
        <v>237</v>
      </c>
      <c r="D36" s="47" t="s">
        <v>73</v>
      </c>
      <c r="E36" s="59">
        <v>20.8</v>
      </c>
      <c r="F36" s="36"/>
      <c r="G36" s="26"/>
      <c r="H36" s="16">
        <f t="shared" si="0"/>
        <v>0</v>
      </c>
      <c r="I36" s="26"/>
      <c r="J36" s="26"/>
      <c r="K36" s="17">
        <f t="shared" si="1"/>
        <v>0</v>
      </c>
      <c r="L36" s="18">
        <f t="shared" si="7"/>
        <v>0</v>
      </c>
      <c r="M36" s="16">
        <f t="shared" si="8"/>
        <v>0</v>
      </c>
      <c r="N36" s="16">
        <f t="shared" si="9"/>
        <v>0</v>
      </c>
      <c r="O36" s="16">
        <f t="shared" si="10"/>
        <v>0</v>
      </c>
      <c r="P36" s="17">
        <f t="shared" si="11"/>
        <v>0</v>
      </c>
    </row>
    <row r="37" spans="1:16" ht="24" x14ac:dyDescent="0.25">
      <c r="A37" s="50"/>
      <c r="B37" s="44" t="s">
        <v>66</v>
      </c>
      <c r="C37" s="44" t="s">
        <v>238</v>
      </c>
      <c r="D37" s="47" t="s">
        <v>73</v>
      </c>
      <c r="E37" s="59">
        <v>6.8</v>
      </c>
      <c r="F37" s="36"/>
      <c r="G37" s="26"/>
      <c r="H37" s="16">
        <f t="shared" si="0"/>
        <v>0</v>
      </c>
      <c r="I37" s="26"/>
      <c r="J37" s="26"/>
      <c r="K37" s="17">
        <f t="shared" si="1"/>
        <v>0</v>
      </c>
      <c r="L37" s="18">
        <f t="shared" si="7"/>
        <v>0</v>
      </c>
      <c r="M37" s="16">
        <f t="shared" si="8"/>
        <v>0</v>
      </c>
      <c r="N37" s="16">
        <f t="shared" si="9"/>
        <v>0</v>
      </c>
      <c r="O37" s="16">
        <f t="shared" si="10"/>
        <v>0</v>
      </c>
      <c r="P37" s="17">
        <f t="shared" si="11"/>
        <v>0</v>
      </c>
    </row>
    <row r="38" spans="1:16" ht="28.5" customHeight="1" x14ac:dyDescent="0.25">
      <c r="A38" s="50"/>
      <c r="B38" s="44" t="s">
        <v>66</v>
      </c>
      <c r="C38" s="44" t="s">
        <v>239</v>
      </c>
      <c r="D38" s="47" t="s">
        <v>73</v>
      </c>
      <c r="E38" s="59">
        <v>44.8</v>
      </c>
      <c r="F38" s="36"/>
      <c r="G38" s="26"/>
      <c r="H38" s="16">
        <f t="shared" si="0"/>
        <v>0</v>
      </c>
      <c r="I38" s="26"/>
      <c r="J38" s="26"/>
      <c r="K38" s="17">
        <f t="shared" si="1"/>
        <v>0</v>
      </c>
      <c r="L38" s="18">
        <f t="shared" si="7"/>
        <v>0</v>
      </c>
      <c r="M38" s="16">
        <f t="shared" si="8"/>
        <v>0</v>
      </c>
      <c r="N38" s="16">
        <f t="shared" si="9"/>
        <v>0</v>
      </c>
      <c r="O38" s="16">
        <f t="shared" si="10"/>
        <v>0</v>
      </c>
      <c r="P38" s="17">
        <f t="shared" si="11"/>
        <v>0</v>
      </c>
    </row>
    <row r="39" spans="1:16" ht="24" x14ac:dyDescent="0.25">
      <c r="A39" s="50"/>
      <c r="B39" s="44" t="s">
        <v>66</v>
      </c>
      <c r="C39" s="44" t="s">
        <v>240</v>
      </c>
      <c r="D39" s="47" t="s">
        <v>73</v>
      </c>
      <c r="E39" s="59">
        <v>4.3</v>
      </c>
      <c r="F39" s="36"/>
      <c r="G39" s="26"/>
      <c r="H39" s="16">
        <f t="shared" si="0"/>
        <v>0</v>
      </c>
      <c r="I39" s="26"/>
      <c r="J39" s="26"/>
      <c r="K39" s="17">
        <f t="shared" si="1"/>
        <v>0</v>
      </c>
      <c r="L39" s="18">
        <f t="shared" si="7"/>
        <v>0</v>
      </c>
      <c r="M39" s="16">
        <f t="shared" si="8"/>
        <v>0</v>
      </c>
      <c r="N39" s="16">
        <f t="shared" si="9"/>
        <v>0</v>
      </c>
      <c r="O39" s="16">
        <f t="shared" si="10"/>
        <v>0</v>
      </c>
      <c r="P39" s="17">
        <f t="shared" si="11"/>
        <v>0</v>
      </c>
    </row>
    <row r="40" spans="1:16" ht="60" x14ac:dyDescent="0.25">
      <c r="A40" s="50"/>
      <c r="B40" s="44" t="s">
        <v>66</v>
      </c>
      <c r="C40" s="44" t="s">
        <v>241</v>
      </c>
      <c r="D40" s="47" t="s">
        <v>73</v>
      </c>
      <c r="E40" s="59">
        <v>195</v>
      </c>
      <c r="F40" s="36"/>
      <c r="G40" s="26"/>
      <c r="H40" s="16">
        <f t="shared" si="0"/>
        <v>0</v>
      </c>
      <c r="I40" s="26"/>
      <c r="J40" s="26"/>
      <c r="K40" s="17">
        <f t="shared" si="1"/>
        <v>0</v>
      </c>
      <c r="L40" s="18">
        <f t="shared" si="7"/>
        <v>0</v>
      </c>
      <c r="M40" s="16">
        <f t="shared" si="8"/>
        <v>0</v>
      </c>
      <c r="N40" s="16">
        <f t="shared" si="9"/>
        <v>0</v>
      </c>
      <c r="O40" s="16">
        <f t="shared" si="10"/>
        <v>0</v>
      </c>
      <c r="P40" s="17">
        <f t="shared" si="11"/>
        <v>0</v>
      </c>
    </row>
    <row r="41" spans="1:16" ht="36" x14ac:dyDescent="0.25">
      <c r="A41" s="50"/>
      <c r="B41" s="44" t="s">
        <v>66</v>
      </c>
      <c r="C41" s="44" t="s">
        <v>242</v>
      </c>
      <c r="D41" s="47" t="s">
        <v>73</v>
      </c>
      <c r="E41" s="59">
        <v>75</v>
      </c>
      <c r="F41" s="36"/>
      <c r="G41" s="26"/>
      <c r="H41" s="16">
        <f t="shared" si="0"/>
        <v>0</v>
      </c>
      <c r="I41" s="26"/>
      <c r="J41" s="26"/>
      <c r="K41" s="17">
        <f t="shared" si="1"/>
        <v>0</v>
      </c>
      <c r="L41" s="18">
        <f t="shared" si="7"/>
        <v>0</v>
      </c>
      <c r="M41" s="16">
        <f t="shared" si="8"/>
        <v>0</v>
      </c>
      <c r="N41" s="16">
        <f t="shared" si="9"/>
        <v>0</v>
      </c>
      <c r="O41" s="16">
        <f t="shared" si="10"/>
        <v>0</v>
      </c>
      <c r="P41" s="17">
        <f t="shared" si="11"/>
        <v>0</v>
      </c>
    </row>
    <row r="42" spans="1:16" ht="24" x14ac:dyDescent="0.25">
      <c r="A42" s="50"/>
      <c r="B42" s="44" t="s">
        <v>66</v>
      </c>
      <c r="C42" s="44" t="s">
        <v>243</v>
      </c>
      <c r="D42" s="47" t="s">
        <v>73</v>
      </c>
      <c r="E42" s="59">
        <v>17.3</v>
      </c>
      <c r="F42" s="36"/>
      <c r="G42" s="26"/>
      <c r="H42" s="16">
        <f t="shared" si="0"/>
        <v>0</v>
      </c>
      <c r="I42" s="26"/>
      <c r="J42" s="26"/>
      <c r="K42" s="17">
        <f t="shared" si="1"/>
        <v>0</v>
      </c>
      <c r="L42" s="18">
        <f t="shared" si="7"/>
        <v>0</v>
      </c>
      <c r="M42" s="16">
        <f t="shared" si="8"/>
        <v>0</v>
      </c>
      <c r="N42" s="16">
        <f t="shared" si="9"/>
        <v>0</v>
      </c>
      <c r="O42" s="16">
        <f t="shared" si="10"/>
        <v>0</v>
      </c>
      <c r="P42" s="17">
        <f t="shared" si="11"/>
        <v>0</v>
      </c>
    </row>
    <row r="43" spans="1:16" ht="24" x14ac:dyDescent="0.25">
      <c r="A43" s="50"/>
      <c r="B43" s="44" t="s">
        <v>66</v>
      </c>
      <c r="C43" s="44" t="s">
        <v>225</v>
      </c>
      <c r="D43" s="47" t="s">
        <v>73</v>
      </c>
      <c r="E43" s="59">
        <v>33.6</v>
      </c>
      <c r="F43" s="36"/>
      <c r="G43" s="26"/>
      <c r="H43" s="16">
        <f t="shared" si="0"/>
        <v>0</v>
      </c>
      <c r="I43" s="26"/>
      <c r="J43" s="26"/>
      <c r="K43" s="17">
        <f t="shared" si="1"/>
        <v>0</v>
      </c>
      <c r="L43" s="18">
        <f t="shared" si="7"/>
        <v>0</v>
      </c>
      <c r="M43" s="16">
        <f t="shared" si="8"/>
        <v>0</v>
      </c>
      <c r="N43" s="16">
        <f t="shared" si="9"/>
        <v>0</v>
      </c>
      <c r="O43" s="16">
        <f t="shared" si="10"/>
        <v>0</v>
      </c>
      <c r="P43" s="17">
        <f t="shared" si="11"/>
        <v>0</v>
      </c>
    </row>
    <row r="44" spans="1:16" ht="24" x14ac:dyDescent="0.25">
      <c r="A44" s="50"/>
      <c r="B44" s="44" t="s">
        <v>66</v>
      </c>
      <c r="C44" s="44" t="s">
        <v>226</v>
      </c>
      <c r="D44" s="47" t="s">
        <v>68</v>
      </c>
      <c r="E44" s="59">
        <v>15</v>
      </c>
      <c r="F44" s="36"/>
      <c r="G44" s="26"/>
      <c r="H44" s="16">
        <f t="shared" si="0"/>
        <v>0</v>
      </c>
      <c r="I44" s="26"/>
      <c r="J44" s="26"/>
      <c r="K44" s="17">
        <f t="shared" si="1"/>
        <v>0</v>
      </c>
      <c r="L44" s="18">
        <f t="shared" si="7"/>
        <v>0</v>
      </c>
      <c r="M44" s="16">
        <f t="shared" si="8"/>
        <v>0</v>
      </c>
      <c r="N44" s="16">
        <f t="shared" si="9"/>
        <v>0</v>
      </c>
      <c r="O44" s="16">
        <f t="shared" si="10"/>
        <v>0</v>
      </c>
      <c r="P44" s="17">
        <f t="shared" si="11"/>
        <v>0</v>
      </c>
    </row>
    <row r="45" spans="1:16" ht="24" x14ac:dyDescent="0.25">
      <c r="A45" s="50"/>
      <c r="B45" s="44" t="s">
        <v>66</v>
      </c>
      <c r="C45" s="44" t="s">
        <v>244</v>
      </c>
      <c r="D45" s="47" t="s">
        <v>68</v>
      </c>
      <c r="E45" s="59">
        <v>15</v>
      </c>
      <c r="F45" s="36"/>
      <c r="G45" s="26"/>
      <c r="H45" s="16">
        <f t="shared" si="0"/>
        <v>0</v>
      </c>
      <c r="I45" s="26"/>
      <c r="J45" s="26"/>
      <c r="K45" s="17">
        <f t="shared" si="1"/>
        <v>0</v>
      </c>
      <c r="L45" s="18">
        <f t="shared" si="7"/>
        <v>0</v>
      </c>
      <c r="M45" s="16">
        <f t="shared" si="8"/>
        <v>0</v>
      </c>
      <c r="N45" s="16">
        <f t="shared" si="9"/>
        <v>0</v>
      </c>
      <c r="O45" s="16">
        <f t="shared" si="10"/>
        <v>0</v>
      </c>
      <c r="P45" s="17">
        <f t="shared" si="11"/>
        <v>0</v>
      </c>
    </row>
    <row r="46" spans="1:16" ht="24" x14ac:dyDescent="0.25">
      <c r="A46" s="50"/>
      <c r="B46" s="44" t="s">
        <v>66</v>
      </c>
      <c r="C46" s="44" t="s">
        <v>228</v>
      </c>
      <c r="D46" s="47" t="s">
        <v>229</v>
      </c>
      <c r="E46" s="59">
        <v>1</v>
      </c>
      <c r="F46" s="36"/>
      <c r="G46" s="26"/>
      <c r="H46" s="16">
        <f t="shared" si="0"/>
        <v>0</v>
      </c>
      <c r="I46" s="26"/>
      <c r="J46" s="26"/>
      <c r="K46" s="17">
        <f t="shared" si="1"/>
        <v>0</v>
      </c>
      <c r="L46" s="18">
        <f t="shared" si="7"/>
        <v>0</v>
      </c>
      <c r="M46" s="16">
        <f t="shared" si="8"/>
        <v>0</v>
      </c>
      <c r="N46" s="16">
        <f t="shared" si="9"/>
        <v>0</v>
      </c>
      <c r="O46" s="16">
        <f t="shared" si="10"/>
        <v>0</v>
      </c>
      <c r="P46" s="17">
        <f t="shared" si="11"/>
        <v>0</v>
      </c>
    </row>
    <row r="47" spans="1:16" ht="12" x14ac:dyDescent="0.25">
      <c r="A47" s="50">
        <v>3</v>
      </c>
      <c r="B47" s="51"/>
      <c r="C47" s="48" t="s">
        <v>245</v>
      </c>
      <c r="D47" s="52"/>
      <c r="E47" s="59"/>
      <c r="F47" s="36"/>
      <c r="G47" s="26"/>
      <c r="H47" s="16">
        <f t="shared" si="0"/>
        <v>0</v>
      </c>
      <c r="I47" s="26"/>
      <c r="J47" s="26"/>
      <c r="K47" s="17">
        <f t="shared" si="1"/>
        <v>0</v>
      </c>
      <c r="L47" s="18">
        <f t="shared" si="7"/>
        <v>0</v>
      </c>
      <c r="M47" s="16">
        <f t="shared" si="8"/>
        <v>0</v>
      </c>
      <c r="N47" s="16">
        <f t="shared" si="9"/>
        <v>0</v>
      </c>
      <c r="O47" s="16">
        <f t="shared" si="10"/>
        <v>0</v>
      </c>
      <c r="P47" s="17">
        <f t="shared" si="11"/>
        <v>0</v>
      </c>
    </row>
    <row r="48" spans="1:16" ht="24" x14ac:dyDescent="0.25">
      <c r="A48" s="50"/>
      <c r="B48" s="44" t="s">
        <v>66</v>
      </c>
      <c r="C48" s="44" t="s">
        <v>246</v>
      </c>
      <c r="D48" s="47" t="s">
        <v>73</v>
      </c>
      <c r="E48" s="59">
        <v>43.63</v>
      </c>
      <c r="F48" s="36"/>
      <c r="G48" s="26"/>
      <c r="H48" s="16">
        <f t="shared" si="0"/>
        <v>0</v>
      </c>
      <c r="I48" s="26"/>
      <c r="J48" s="26"/>
      <c r="K48" s="17">
        <f t="shared" si="1"/>
        <v>0</v>
      </c>
      <c r="L48" s="18">
        <f t="shared" si="7"/>
        <v>0</v>
      </c>
      <c r="M48" s="16">
        <f t="shared" si="8"/>
        <v>0</v>
      </c>
      <c r="N48" s="16">
        <f t="shared" si="9"/>
        <v>0</v>
      </c>
      <c r="O48" s="16">
        <f t="shared" si="10"/>
        <v>0</v>
      </c>
      <c r="P48" s="17">
        <f t="shared" si="11"/>
        <v>0</v>
      </c>
    </row>
    <row r="49" spans="1:16" ht="24" x14ac:dyDescent="0.25">
      <c r="A49" s="50"/>
      <c r="B49" s="44" t="s">
        <v>66</v>
      </c>
      <c r="C49" s="44" t="s">
        <v>247</v>
      </c>
      <c r="D49" s="47" t="s">
        <v>73</v>
      </c>
      <c r="E49" s="59">
        <v>112</v>
      </c>
      <c r="F49" s="36"/>
      <c r="G49" s="26"/>
      <c r="H49" s="16">
        <f t="shared" si="0"/>
        <v>0</v>
      </c>
      <c r="I49" s="26"/>
      <c r="J49" s="26"/>
      <c r="K49" s="17">
        <f t="shared" si="1"/>
        <v>0</v>
      </c>
      <c r="L49" s="18">
        <f t="shared" si="7"/>
        <v>0</v>
      </c>
      <c r="M49" s="16">
        <f t="shared" si="8"/>
        <v>0</v>
      </c>
      <c r="N49" s="16">
        <f t="shared" si="9"/>
        <v>0</v>
      </c>
      <c r="O49" s="16">
        <f t="shared" si="10"/>
        <v>0</v>
      </c>
      <c r="P49" s="17">
        <f t="shared" si="11"/>
        <v>0</v>
      </c>
    </row>
    <row r="50" spans="1:16" ht="24" x14ac:dyDescent="0.25">
      <c r="A50" s="50"/>
      <c r="B50" s="44" t="s">
        <v>66</v>
      </c>
      <c r="C50" s="44" t="s">
        <v>240</v>
      </c>
      <c r="D50" s="47" t="s">
        <v>73</v>
      </c>
      <c r="E50" s="59">
        <v>4.3</v>
      </c>
      <c r="F50" s="36"/>
      <c r="G50" s="26"/>
      <c r="H50" s="16">
        <f t="shared" si="0"/>
        <v>0</v>
      </c>
      <c r="I50" s="26"/>
      <c r="J50" s="26"/>
      <c r="K50" s="17">
        <f t="shared" si="1"/>
        <v>0</v>
      </c>
      <c r="L50" s="18">
        <f t="shared" si="7"/>
        <v>0</v>
      </c>
      <c r="M50" s="16">
        <f t="shared" si="8"/>
        <v>0</v>
      </c>
      <c r="N50" s="16">
        <f t="shared" si="9"/>
        <v>0</v>
      </c>
      <c r="O50" s="16">
        <f t="shared" si="10"/>
        <v>0</v>
      </c>
      <c r="P50" s="17">
        <f t="shared" si="11"/>
        <v>0</v>
      </c>
    </row>
    <row r="51" spans="1:16" ht="60" x14ac:dyDescent="0.25">
      <c r="A51" s="44"/>
      <c r="B51" s="44" t="s">
        <v>66</v>
      </c>
      <c r="C51" s="44" t="s">
        <v>241</v>
      </c>
      <c r="D51" s="47" t="s">
        <v>73</v>
      </c>
      <c r="E51" s="59">
        <v>195</v>
      </c>
      <c r="F51" s="36"/>
      <c r="G51" s="26"/>
      <c r="H51" s="16">
        <f t="shared" si="0"/>
        <v>0</v>
      </c>
      <c r="I51" s="26"/>
      <c r="J51" s="26"/>
      <c r="K51" s="17">
        <f t="shared" si="1"/>
        <v>0</v>
      </c>
      <c r="L51" s="18">
        <f t="shared" si="7"/>
        <v>0</v>
      </c>
      <c r="M51" s="16">
        <f t="shared" si="8"/>
        <v>0</v>
      </c>
      <c r="N51" s="16">
        <f t="shared" si="9"/>
        <v>0</v>
      </c>
      <c r="O51" s="16">
        <f t="shared" si="10"/>
        <v>0</v>
      </c>
      <c r="P51" s="17">
        <f t="shared" si="11"/>
        <v>0</v>
      </c>
    </row>
    <row r="52" spans="1:16" ht="36" x14ac:dyDescent="0.25">
      <c r="A52" s="44"/>
      <c r="B52" s="44" t="s">
        <v>66</v>
      </c>
      <c r="C52" s="44" t="s">
        <v>242</v>
      </c>
      <c r="D52" s="47" t="s">
        <v>73</v>
      </c>
      <c r="E52" s="59">
        <v>75</v>
      </c>
      <c r="F52" s="36"/>
      <c r="G52" s="26"/>
      <c r="H52" s="16">
        <f t="shared" si="0"/>
        <v>0</v>
      </c>
      <c r="I52" s="26"/>
      <c r="J52" s="26"/>
      <c r="K52" s="17">
        <f t="shared" si="1"/>
        <v>0</v>
      </c>
      <c r="L52" s="18">
        <f t="shared" si="7"/>
        <v>0</v>
      </c>
      <c r="M52" s="16">
        <f t="shared" si="8"/>
        <v>0</v>
      </c>
      <c r="N52" s="16">
        <f t="shared" si="9"/>
        <v>0</v>
      </c>
      <c r="O52" s="16">
        <f t="shared" si="10"/>
        <v>0</v>
      </c>
      <c r="P52" s="17">
        <f t="shared" si="11"/>
        <v>0</v>
      </c>
    </row>
    <row r="53" spans="1:16" ht="24" x14ac:dyDescent="0.25">
      <c r="A53" s="44"/>
      <c r="B53" s="44" t="s">
        <v>66</v>
      </c>
      <c r="C53" s="44" t="s">
        <v>243</v>
      </c>
      <c r="D53" s="47" t="s">
        <v>73</v>
      </c>
      <c r="E53" s="59">
        <v>17.3</v>
      </c>
      <c r="F53" s="36"/>
      <c r="G53" s="26"/>
      <c r="H53" s="16">
        <f t="shared" si="0"/>
        <v>0</v>
      </c>
      <c r="I53" s="26"/>
      <c r="J53" s="26"/>
      <c r="K53" s="17">
        <f t="shared" si="1"/>
        <v>0</v>
      </c>
      <c r="L53" s="18">
        <f t="shared" si="7"/>
        <v>0</v>
      </c>
      <c r="M53" s="16">
        <f t="shared" si="8"/>
        <v>0</v>
      </c>
      <c r="N53" s="16">
        <f t="shared" si="9"/>
        <v>0</v>
      </c>
      <c r="O53" s="16">
        <f t="shared" si="10"/>
        <v>0</v>
      </c>
      <c r="P53" s="17">
        <f t="shared" si="11"/>
        <v>0</v>
      </c>
    </row>
    <row r="54" spans="1:16" ht="24" x14ac:dyDescent="0.25">
      <c r="A54" s="44"/>
      <c r="B54" s="44" t="s">
        <v>66</v>
      </c>
      <c r="C54" s="44" t="s">
        <v>225</v>
      </c>
      <c r="D54" s="47" t="s">
        <v>73</v>
      </c>
      <c r="E54" s="59">
        <v>33.6</v>
      </c>
      <c r="F54" s="36"/>
      <c r="G54" s="26"/>
      <c r="H54" s="16">
        <f t="shared" si="0"/>
        <v>0</v>
      </c>
      <c r="I54" s="26"/>
      <c r="J54" s="26"/>
      <c r="K54" s="17">
        <f t="shared" si="1"/>
        <v>0</v>
      </c>
      <c r="L54" s="18">
        <f t="shared" si="7"/>
        <v>0</v>
      </c>
      <c r="M54" s="16">
        <f t="shared" si="8"/>
        <v>0</v>
      </c>
      <c r="N54" s="16">
        <f t="shared" si="9"/>
        <v>0</v>
      </c>
      <c r="O54" s="16">
        <f t="shared" si="10"/>
        <v>0</v>
      </c>
      <c r="P54" s="17">
        <f t="shared" si="11"/>
        <v>0</v>
      </c>
    </row>
    <row r="55" spans="1:16" ht="24" x14ac:dyDescent="0.25">
      <c r="A55" s="128"/>
      <c r="B55" s="128" t="s">
        <v>66</v>
      </c>
      <c r="C55" s="128" t="s">
        <v>226</v>
      </c>
      <c r="D55" s="129" t="s">
        <v>68</v>
      </c>
      <c r="E55" s="130">
        <v>15</v>
      </c>
      <c r="F55" s="131"/>
      <c r="G55" s="26"/>
      <c r="H55" s="133">
        <f t="shared" si="0"/>
        <v>0</v>
      </c>
      <c r="I55" s="132"/>
      <c r="J55" s="132"/>
      <c r="K55" s="134">
        <f t="shared" si="1"/>
        <v>0</v>
      </c>
      <c r="L55" s="135">
        <f t="shared" si="7"/>
        <v>0</v>
      </c>
      <c r="M55" s="133">
        <f t="shared" si="8"/>
        <v>0</v>
      </c>
      <c r="N55" s="133">
        <f t="shared" si="9"/>
        <v>0</v>
      </c>
      <c r="O55" s="133">
        <f t="shared" si="10"/>
        <v>0</v>
      </c>
      <c r="P55" s="134">
        <f t="shared" si="11"/>
        <v>0</v>
      </c>
    </row>
    <row r="56" spans="1:16" ht="24" x14ac:dyDescent="0.25">
      <c r="A56" s="44"/>
      <c r="B56" s="44" t="s">
        <v>66</v>
      </c>
      <c r="C56" s="44" t="s">
        <v>244</v>
      </c>
      <c r="D56" s="47" t="s">
        <v>68</v>
      </c>
      <c r="E56" s="59">
        <v>15</v>
      </c>
      <c r="F56" s="126"/>
      <c r="G56" s="26"/>
      <c r="H56" s="126">
        <f t="shared" si="0"/>
        <v>0</v>
      </c>
      <c r="I56" s="126"/>
      <c r="J56" s="126"/>
      <c r="K56" s="127">
        <f t="shared" si="1"/>
        <v>0</v>
      </c>
      <c r="L56" s="126">
        <f t="shared" si="7"/>
        <v>0</v>
      </c>
      <c r="M56" s="126">
        <f t="shared" si="8"/>
        <v>0</v>
      </c>
      <c r="N56" s="126">
        <f t="shared" si="9"/>
        <v>0</v>
      </c>
      <c r="O56" s="126">
        <f t="shared" si="10"/>
        <v>0</v>
      </c>
      <c r="P56" s="127">
        <f t="shared" si="11"/>
        <v>0</v>
      </c>
    </row>
    <row r="57" spans="1:16" ht="24" x14ac:dyDescent="0.25">
      <c r="A57" s="44"/>
      <c r="B57" s="44" t="s">
        <v>66</v>
      </c>
      <c r="C57" s="44" t="s">
        <v>228</v>
      </c>
      <c r="D57" s="47" t="s">
        <v>229</v>
      </c>
      <c r="E57" s="59">
        <v>1</v>
      </c>
      <c r="F57" s="126"/>
      <c r="G57" s="26"/>
      <c r="H57" s="126">
        <f t="shared" si="0"/>
        <v>0</v>
      </c>
      <c r="I57" s="126"/>
      <c r="J57" s="126"/>
      <c r="K57" s="127">
        <f t="shared" si="1"/>
        <v>0</v>
      </c>
      <c r="L57" s="126">
        <f t="shared" si="7"/>
        <v>0</v>
      </c>
      <c r="M57" s="126">
        <f t="shared" si="8"/>
        <v>0</v>
      </c>
      <c r="N57" s="126">
        <f t="shared" si="9"/>
        <v>0</v>
      </c>
      <c r="O57" s="126">
        <f t="shared" si="10"/>
        <v>0</v>
      </c>
      <c r="P57" s="127">
        <f t="shared" si="11"/>
        <v>0</v>
      </c>
    </row>
    <row r="58" spans="1:16" ht="12" x14ac:dyDescent="0.25">
      <c r="A58" s="136">
        <v>4</v>
      </c>
      <c r="B58" s="137"/>
      <c r="C58" s="48" t="s">
        <v>248</v>
      </c>
      <c r="D58" s="49"/>
      <c r="E58" s="138"/>
      <c r="F58" s="36"/>
      <c r="G58" s="26"/>
      <c r="H58" s="26">
        <f t="shared" si="0"/>
        <v>0</v>
      </c>
      <c r="I58" s="26"/>
      <c r="J58" s="26"/>
      <c r="K58" s="27">
        <f t="shared" si="1"/>
        <v>0</v>
      </c>
      <c r="L58" s="28">
        <f t="shared" si="7"/>
        <v>0</v>
      </c>
      <c r="M58" s="26">
        <f t="shared" si="8"/>
        <v>0</v>
      </c>
      <c r="N58" s="26">
        <f t="shared" si="9"/>
        <v>0</v>
      </c>
      <c r="O58" s="26">
        <f t="shared" si="10"/>
        <v>0</v>
      </c>
      <c r="P58" s="27">
        <f t="shared" si="11"/>
        <v>0</v>
      </c>
    </row>
    <row r="59" spans="1:16" ht="24" x14ac:dyDescent="0.25">
      <c r="A59" s="44"/>
      <c r="B59" s="44" t="s">
        <v>66</v>
      </c>
      <c r="C59" s="44" t="s">
        <v>249</v>
      </c>
      <c r="D59" s="47" t="s">
        <v>73</v>
      </c>
      <c r="E59" s="59">
        <v>12</v>
      </c>
      <c r="F59" s="36"/>
      <c r="G59" s="26"/>
      <c r="H59" s="16">
        <f t="shared" si="0"/>
        <v>0</v>
      </c>
      <c r="I59" s="26"/>
      <c r="J59" s="26"/>
      <c r="K59" s="17">
        <f t="shared" si="1"/>
        <v>0</v>
      </c>
      <c r="L59" s="18">
        <f t="shared" si="7"/>
        <v>0</v>
      </c>
      <c r="M59" s="16">
        <f t="shared" si="8"/>
        <v>0</v>
      </c>
      <c r="N59" s="16">
        <f t="shared" si="9"/>
        <v>0</v>
      </c>
      <c r="O59" s="16">
        <f t="shared" si="10"/>
        <v>0</v>
      </c>
      <c r="P59" s="17">
        <f t="shared" si="11"/>
        <v>0</v>
      </c>
    </row>
    <row r="60" spans="1:16" ht="24" x14ac:dyDescent="0.25">
      <c r="A60" s="44"/>
      <c r="B60" s="44" t="s">
        <v>66</v>
      </c>
      <c r="C60" s="44" t="s">
        <v>250</v>
      </c>
      <c r="D60" s="47" t="s">
        <v>73</v>
      </c>
      <c r="E60" s="59">
        <v>10.3</v>
      </c>
      <c r="F60" s="36"/>
      <c r="G60" s="26"/>
      <c r="H60" s="16">
        <f t="shared" si="0"/>
        <v>0</v>
      </c>
      <c r="I60" s="26"/>
      <c r="J60" s="26"/>
      <c r="K60" s="17">
        <f t="shared" si="1"/>
        <v>0</v>
      </c>
      <c r="L60" s="18">
        <f t="shared" si="7"/>
        <v>0</v>
      </c>
      <c r="M60" s="16">
        <f t="shared" si="8"/>
        <v>0</v>
      </c>
      <c r="N60" s="16">
        <f t="shared" si="9"/>
        <v>0</v>
      </c>
      <c r="O60" s="16">
        <f t="shared" si="10"/>
        <v>0</v>
      </c>
      <c r="P60" s="17">
        <f t="shared" si="11"/>
        <v>0</v>
      </c>
    </row>
    <row r="61" spans="1:16" ht="60" x14ac:dyDescent="0.25">
      <c r="A61" s="44"/>
      <c r="B61" s="44" t="s">
        <v>66</v>
      </c>
      <c r="C61" s="44" t="s">
        <v>241</v>
      </c>
      <c r="D61" s="47" t="s">
        <v>73</v>
      </c>
      <c r="E61" s="59">
        <v>195</v>
      </c>
      <c r="F61" s="36"/>
      <c r="G61" s="26"/>
      <c r="H61" s="16">
        <f t="shared" si="0"/>
        <v>0</v>
      </c>
      <c r="I61" s="26"/>
      <c r="J61" s="26"/>
      <c r="K61" s="17">
        <f t="shared" si="1"/>
        <v>0</v>
      </c>
      <c r="L61" s="18">
        <f t="shared" si="7"/>
        <v>0</v>
      </c>
      <c r="M61" s="16">
        <f t="shared" si="8"/>
        <v>0</v>
      </c>
      <c r="N61" s="16">
        <f t="shared" si="9"/>
        <v>0</v>
      </c>
      <c r="O61" s="16">
        <f t="shared" si="10"/>
        <v>0</v>
      </c>
      <c r="P61" s="17">
        <f t="shared" si="11"/>
        <v>0</v>
      </c>
    </row>
    <row r="62" spans="1:16" ht="36" x14ac:dyDescent="0.25">
      <c r="A62" s="44"/>
      <c r="B62" s="44" t="s">
        <v>66</v>
      </c>
      <c r="C62" s="44" t="s">
        <v>242</v>
      </c>
      <c r="D62" s="47" t="s">
        <v>73</v>
      </c>
      <c r="E62" s="59">
        <v>75</v>
      </c>
      <c r="F62" s="36"/>
      <c r="G62" s="26"/>
      <c r="H62" s="16">
        <f t="shared" si="0"/>
        <v>0</v>
      </c>
      <c r="I62" s="26"/>
      <c r="J62" s="26"/>
      <c r="K62" s="17">
        <f t="shared" si="1"/>
        <v>0</v>
      </c>
      <c r="L62" s="18">
        <f t="shared" si="7"/>
        <v>0</v>
      </c>
      <c r="M62" s="16">
        <f t="shared" si="8"/>
        <v>0</v>
      </c>
      <c r="N62" s="16">
        <f t="shared" si="9"/>
        <v>0</v>
      </c>
      <c r="O62" s="16">
        <f t="shared" si="10"/>
        <v>0</v>
      </c>
      <c r="P62" s="17">
        <f t="shared" si="11"/>
        <v>0</v>
      </c>
    </row>
    <row r="63" spans="1:16" ht="24" x14ac:dyDescent="0.25">
      <c r="A63" s="44"/>
      <c r="B63" s="44" t="s">
        <v>66</v>
      </c>
      <c r="C63" s="44" t="s">
        <v>251</v>
      </c>
      <c r="D63" s="47" t="s">
        <v>73</v>
      </c>
      <c r="E63" s="59">
        <v>17.3</v>
      </c>
      <c r="F63" s="36"/>
      <c r="G63" s="26"/>
      <c r="H63" s="16">
        <f t="shared" si="0"/>
        <v>0</v>
      </c>
      <c r="I63" s="26"/>
      <c r="J63" s="26"/>
      <c r="K63" s="17">
        <f t="shared" si="1"/>
        <v>0</v>
      </c>
      <c r="L63" s="18">
        <f t="shared" si="7"/>
        <v>0</v>
      </c>
      <c r="M63" s="16">
        <f t="shared" si="8"/>
        <v>0</v>
      </c>
      <c r="N63" s="16">
        <f t="shared" si="9"/>
        <v>0</v>
      </c>
      <c r="O63" s="16">
        <f t="shared" si="10"/>
        <v>0</v>
      </c>
      <c r="P63" s="17">
        <f t="shared" si="11"/>
        <v>0</v>
      </c>
    </row>
    <row r="64" spans="1:16" ht="24" x14ac:dyDescent="0.25">
      <c r="A64" s="44"/>
      <c r="B64" s="44" t="s">
        <v>66</v>
      </c>
      <c r="C64" s="44" t="s">
        <v>225</v>
      </c>
      <c r="D64" s="47" t="s">
        <v>73</v>
      </c>
      <c r="E64" s="59">
        <v>33.6</v>
      </c>
      <c r="F64" s="36"/>
      <c r="G64" s="26"/>
      <c r="H64" s="16">
        <f t="shared" si="0"/>
        <v>0</v>
      </c>
      <c r="I64" s="26"/>
      <c r="J64" s="26"/>
      <c r="K64" s="17">
        <f t="shared" si="1"/>
        <v>0</v>
      </c>
      <c r="L64" s="18">
        <f t="shared" si="7"/>
        <v>0</v>
      </c>
      <c r="M64" s="16">
        <f t="shared" si="8"/>
        <v>0</v>
      </c>
      <c r="N64" s="16">
        <f t="shared" si="9"/>
        <v>0</v>
      </c>
      <c r="O64" s="16">
        <f t="shared" si="10"/>
        <v>0</v>
      </c>
      <c r="P64" s="17">
        <f t="shared" si="11"/>
        <v>0</v>
      </c>
    </row>
    <row r="65" spans="1:16" ht="24" x14ac:dyDescent="0.25">
      <c r="A65" s="50"/>
      <c r="B65" s="44" t="s">
        <v>66</v>
      </c>
      <c r="C65" s="44" t="s">
        <v>226</v>
      </c>
      <c r="D65" s="47" t="s">
        <v>68</v>
      </c>
      <c r="E65" s="59">
        <v>15</v>
      </c>
      <c r="F65" s="36"/>
      <c r="G65" s="26"/>
      <c r="H65" s="16">
        <f t="shared" si="0"/>
        <v>0</v>
      </c>
      <c r="I65" s="26"/>
      <c r="J65" s="26"/>
      <c r="K65" s="17">
        <f t="shared" si="1"/>
        <v>0</v>
      </c>
      <c r="L65" s="18">
        <f t="shared" si="7"/>
        <v>0</v>
      </c>
      <c r="M65" s="16">
        <f t="shared" si="8"/>
        <v>0</v>
      </c>
      <c r="N65" s="16">
        <f t="shared" si="9"/>
        <v>0</v>
      </c>
      <c r="O65" s="16">
        <f t="shared" si="10"/>
        <v>0</v>
      </c>
      <c r="P65" s="17">
        <f t="shared" si="11"/>
        <v>0</v>
      </c>
    </row>
    <row r="66" spans="1:16" ht="24" x14ac:dyDescent="0.25">
      <c r="A66" s="50"/>
      <c r="B66" s="44" t="s">
        <v>66</v>
      </c>
      <c r="C66" s="44" t="s">
        <v>244</v>
      </c>
      <c r="D66" s="47" t="s">
        <v>68</v>
      </c>
      <c r="E66" s="59">
        <v>15</v>
      </c>
      <c r="F66" s="36"/>
      <c r="G66" s="26"/>
      <c r="H66" s="16">
        <f t="shared" si="0"/>
        <v>0</v>
      </c>
      <c r="I66" s="26"/>
      <c r="J66" s="26"/>
      <c r="K66" s="17">
        <f t="shared" si="1"/>
        <v>0</v>
      </c>
      <c r="L66" s="18">
        <f t="shared" si="7"/>
        <v>0</v>
      </c>
      <c r="M66" s="16">
        <f t="shared" si="8"/>
        <v>0</v>
      </c>
      <c r="N66" s="16">
        <f t="shared" si="9"/>
        <v>0</v>
      </c>
      <c r="O66" s="16">
        <f t="shared" si="10"/>
        <v>0</v>
      </c>
      <c r="P66" s="17">
        <f t="shared" si="11"/>
        <v>0</v>
      </c>
    </row>
    <row r="67" spans="1:16" ht="24" x14ac:dyDescent="0.25">
      <c r="A67" s="50"/>
      <c r="B67" s="44" t="s">
        <v>66</v>
      </c>
      <c r="C67" s="44" t="s">
        <v>228</v>
      </c>
      <c r="D67" s="47" t="s">
        <v>229</v>
      </c>
      <c r="E67" s="59">
        <v>1</v>
      </c>
      <c r="F67" s="36"/>
      <c r="G67" s="26"/>
      <c r="H67" s="16">
        <f t="shared" si="0"/>
        <v>0</v>
      </c>
      <c r="I67" s="26"/>
      <c r="J67" s="26"/>
      <c r="K67" s="17">
        <f t="shared" si="1"/>
        <v>0</v>
      </c>
      <c r="L67" s="18">
        <f t="shared" si="7"/>
        <v>0</v>
      </c>
      <c r="M67" s="16">
        <f t="shared" si="8"/>
        <v>0</v>
      </c>
      <c r="N67" s="16">
        <f t="shared" si="9"/>
        <v>0</v>
      </c>
      <c r="O67" s="16">
        <f t="shared" si="10"/>
        <v>0</v>
      </c>
      <c r="P67" s="17">
        <f t="shared" si="11"/>
        <v>0</v>
      </c>
    </row>
    <row r="68" spans="1:16" ht="24" x14ac:dyDescent="0.25">
      <c r="A68" s="50">
        <v>5</v>
      </c>
      <c r="B68" s="51"/>
      <c r="C68" s="48" t="s">
        <v>252</v>
      </c>
      <c r="D68" s="52"/>
      <c r="E68" s="59"/>
      <c r="F68" s="36"/>
      <c r="G68" s="26"/>
      <c r="H68" s="16">
        <f t="shared" si="0"/>
        <v>0</v>
      </c>
      <c r="I68" s="26"/>
      <c r="J68" s="26"/>
      <c r="K68" s="17">
        <f t="shared" si="1"/>
        <v>0</v>
      </c>
      <c r="L68" s="18">
        <f t="shared" si="7"/>
        <v>0</v>
      </c>
      <c r="M68" s="16">
        <f t="shared" si="8"/>
        <v>0</v>
      </c>
      <c r="N68" s="16">
        <f t="shared" si="9"/>
        <v>0</v>
      </c>
      <c r="O68" s="16">
        <f t="shared" si="10"/>
        <v>0</v>
      </c>
      <c r="P68" s="17">
        <f t="shared" si="11"/>
        <v>0</v>
      </c>
    </row>
    <row r="69" spans="1:16" ht="24" x14ac:dyDescent="0.25">
      <c r="A69" s="50"/>
      <c r="B69" s="44" t="s">
        <v>66</v>
      </c>
      <c r="C69" s="44" t="s">
        <v>253</v>
      </c>
      <c r="D69" s="47" t="s">
        <v>73</v>
      </c>
      <c r="E69" s="59">
        <v>1.5</v>
      </c>
      <c r="F69" s="36"/>
      <c r="G69" s="26"/>
      <c r="H69" s="16">
        <f t="shared" si="0"/>
        <v>0</v>
      </c>
      <c r="I69" s="26"/>
      <c r="J69" s="26"/>
      <c r="K69" s="17">
        <f t="shared" si="1"/>
        <v>0</v>
      </c>
      <c r="L69" s="18">
        <f t="shared" si="7"/>
        <v>0</v>
      </c>
      <c r="M69" s="16">
        <f t="shared" si="8"/>
        <v>0</v>
      </c>
      <c r="N69" s="16">
        <f t="shared" si="9"/>
        <v>0</v>
      </c>
      <c r="O69" s="16">
        <f t="shared" si="10"/>
        <v>0</v>
      </c>
      <c r="P69" s="17">
        <f t="shared" si="11"/>
        <v>0</v>
      </c>
    </row>
    <row r="70" spans="1:16" ht="24" x14ac:dyDescent="0.25">
      <c r="A70" s="50"/>
      <c r="B70" s="44" t="s">
        <v>66</v>
      </c>
      <c r="C70" s="44" t="s">
        <v>254</v>
      </c>
      <c r="D70" s="47" t="s">
        <v>73</v>
      </c>
      <c r="E70" s="59">
        <v>9.3000000000000007</v>
      </c>
      <c r="F70" s="36"/>
      <c r="G70" s="26"/>
      <c r="H70" s="16">
        <f t="shared" si="0"/>
        <v>0</v>
      </c>
      <c r="I70" s="26"/>
      <c r="J70" s="26"/>
      <c r="K70" s="17">
        <f t="shared" si="1"/>
        <v>0</v>
      </c>
      <c r="L70" s="18">
        <f t="shared" si="7"/>
        <v>0</v>
      </c>
      <c r="M70" s="16">
        <f t="shared" si="8"/>
        <v>0</v>
      </c>
      <c r="N70" s="16">
        <f t="shared" si="9"/>
        <v>0</v>
      </c>
      <c r="O70" s="16">
        <f t="shared" si="10"/>
        <v>0</v>
      </c>
      <c r="P70" s="17">
        <f t="shared" si="11"/>
        <v>0</v>
      </c>
    </row>
    <row r="71" spans="1:16" ht="60" x14ac:dyDescent="0.25">
      <c r="A71" s="50"/>
      <c r="B71" s="44" t="s">
        <v>66</v>
      </c>
      <c r="C71" s="44" t="s">
        <v>241</v>
      </c>
      <c r="D71" s="47" t="s">
        <v>73</v>
      </c>
      <c r="E71" s="59">
        <v>195</v>
      </c>
      <c r="F71" s="36"/>
      <c r="G71" s="26"/>
      <c r="H71" s="16">
        <f t="shared" si="0"/>
        <v>0</v>
      </c>
      <c r="I71" s="26"/>
      <c r="J71" s="26"/>
      <c r="K71" s="17">
        <f t="shared" si="1"/>
        <v>0</v>
      </c>
      <c r="L71" s="18">
        <f t="shared" si="7"/>
        <v>0</v>
      </c>
      <c r="M71" s="16">
        <f t="shared" si="8"/>
        <v>0</v>
      </c>
      <c r="N71" s="16">
        <f t="shared" si="9"/>
        <v>0</v>
      </c>
      <c r="O71" s="16">
        <f t="shared" si="10"/>
        <v>0</v>
      </c>
      <c r="P71" s="17">
        <f t="shared" si="11"/>
        <v>0</v>
      </c>
    </row>
    <row r="72" spans="1:16" ht="36" x14ac:dyDescent="0.25">
      <c r="A72" s="50"/>
      <c r="B72" s="44" t="s">
        <v>66</v>
      </c>
      <c r="C72" s="44" t="s">
        <v>242</v>
      </c>
      <c r="D72" s="47" t="s">
        <v>73</v>
      </c>
      <c r="E72" s="59">
        <v>75</v>
      </c>
      <c r="F72" s="36"/>
      <c r="G72" s="26"/>
      <c r="H72" s="16">
        <f t="shared" si="0"/>
        <v>0</v>
      </c>
      <c r="I72" s="26"/>
      <c r="J72" s="26"/>
      <c r="K72" s="17">
        <f t="shared" si="1"/>
        <v>0</v>
      </c>
      <c r="L72" s="18">
        <f t="shared" si="7"/>
        <v>0</v>
      </c>
      <c r="M72" s="16">
        <f t="shared" si="8"/>
        <v>0</v>
      </c>
      <c r="N72" s="16">
        <f t="shared" si="9"/>
        <v>0</v>
      </c>
      <c r="O72" s="16">
        <f t="shared" si="10"/>
        <v>0</v>
      </c>
      <c r="P72" s="17">
        <f t="shared" si="11"/>
        <v>0</v>
      </c>
    </row>
    <row r="73" spans="1:16" ht="24" x14ac:dyDescent="0.25">
      <c r="A73" s="50"/>
      <c r="B73" s="44" t="s">
        <v>66</v>
      </c>
      <c r="C73" s="44" t="s">
        <v>251</v>
      </c>
      <c r="D73" s="47" t="s">
        <v>73</v>
      </c>
      <c r="E73" s="59">
        <v>17.3</v>
      </c>
      <c r="F73" s="36"/>
      <c r="G73" s="26"/>
      <c r="H73" s="16">
        <f t="shared" si="0"/>
        <v>0</v>
      </c>
      <c r="I73" s="26"/>
      <c r="J73" s="26"/>
      <c r="K73" s="17">
        <f t="shared" si="1"/>
        <v>0</v>
      </c>
      <c r="L73" s="18">
        <f t="shared" si="7"/>
        <v>0</v>
      </c>
      <c r="M73" s="16">
        <f t="shared" si="8"/>
        <v>0</v>
      </c>
      <c r="N73" s="16">
        <f t="shared" si="9"/>
        <v>0</v>
      </c>
      <c r="O73" s="16">
        <f t="shared" si="10"/>
        <v>0</v>
      </c>
      <c r="P73" s="17">
        <f t="shared" si="11"/>
        <v>0</v>
      </c>
    </row>
    <row r="74" spans="1:16" ht="24" x14ac:dyDescent="0.25">
      <c r="A74" s="50"/>
      <c r="B74" s="44" t="s">
        <v>66</v>
      </c>
      <c r="C74" s="44" t="s">
        <v>225</v>
      </c>
      <c r="D74" s="47" t="s">
        <v>73</v>
      </c>
      <c r="E74" s="59">
        <v>33.6</v>
      </c>
      <c r="F74" s="36"/>
      <c r="G74" s="26"/>
      <c r="H74" s="16">
        <f t="shared" si="0"/>
        <v>0</v>
      </c>
      <c r="I74" s="26"/>
      <c r="J74" s="26"/>
      <c r="K74" s="17">
        <f t="shared" si="1"/>
        <v>0</v>
      </c>
      <c r="L74" s="18">
        <f t="shared" si="7"/>
        <v>0</v>
      </c>
      <c r="M74" s="16">
        <f t="shared" si="8"/>
        <v>0</v>
      </c>
      <c r="N74" s="16">
        <f t="shared" si="9"/>
        <v>0</v>
      </c>
      <c r="O74" s="16">
        <f t="shared" si="10"/>
        <v>0</v>
      </c>
      <c r="P74" s="17">
        <f t="shared" si="11"/>
        <v>0</v>
      </c>
    </row>
    <row r="75" spans="1:16" ht="24" x14ac:dyDescent="0.25">
      <c r="A75" s="50"/>
      <c r="B75" s="44" t="s">
        <v>66</v>
      </c>
      <c r="C75" s="44" t="s">
        <v>226</v>
      </c>
      <c r="D75" s="47" t="s">
        <v>68</v>
      </c>
      <c r="E75" s="59">
        <v>15</v>
      </c>
      <c r="F75" s="36"/>
      <c r="G75" s="26"/>
      <c r="H75" s="16">
        <f t="shared" si="0"/>
        <v>0</v>
      </c>
      <c r="I75" s="26"/>
      <c r="J75" s="26"/>
      <c r="K75" s="17">
        <f t="shared" si="1"/>
        <v>0</v>
      </c>
      <c r="L75" s="18">
        <f t="shared" si="7"/>
        <v>0</v>
      </c>
      <c r="M75" s="16">
        <f t="shared" si="8"/>
        <v>0</v>
      </c>
      <c r="N75" s="16">
        <f t="shared" si="9"/>
        <v>0</v>
      </c>
      <c r="O75" s="16">
        <f t="shared" si="10"/>
        <v>0</v>
      </c>
      <c r="P75" s="17">
        <f t="shared" si="11"/>
        <v>0</v>
      </c>
    </row>
    <row r="76" spans="1:16" ht="24" x14ac:dyDescent="0.25">
      <c r="A76" s="50"/>
      <c r="B76" s="44" t="s">
        <v>66</v>
      </c>
      <c r="C76" s="44" t="s">
        <v>244</v>
      </c>
      <c r="D76" s="47" t="s">
        <v>68</v>
      </c>
      <c r="E76" s="59">
        <v>15</v>
      </c>
      <c r="F76" s="36"/>
      <c r="G76" s="26"/>
      <c r="H76" s="16">
        <f t="shared" si="0"/>
        <v>0</v>
      </c>
      <c r="I76" s="26"/>
      <c r="J76" s="26"/>
      <c r="K76" s="17">
        <f t="shared" si="1"/>
        <v>0</v>
      </c>
      <c r="L76" s="18">
        <f t="shared" si="7"/>
        <v>0</v>
      </c>
      <c r="M76" s="16">
        <f t="shared" si="8"/>
        <v>0</v>
      </c>
      <c r="N76" s="16">
        <f t="shared" si="9"/>
        <v>0</v>
      </c>
      <c r="O76" s="16">
        <f t="shared" si="10"/>
        <v>0</v>
      </c>
      <c r="P76" s="17">
        <f t="shared" si="11"/>
        <v>0</v>
      </c>
    </row>
    <row r="77" spans="1:16" ht="24" x14ac:dyDescent="0.25">
      <c r="A77" s="50"/>
      <c r="B77" s="44" t="s">
        <v>66</v>
      </c>
      <c r="C77" s="44" t="s">
        <v>228</v>
      </c>
      <c r="D77" s="47" t="s">
        <v>229</v>
      </c>
      <c r="E77" s="59">
        <v>1</v>
      </c>
      <c r="F77" s="36"/>
      <c r="G77" s="26"/>
      <c r="H77" s="16">
        <f t="shared" ref="H77:H87" si="12">ROUND(F77*G77,2)</f>
        <v>0</v>
      </c>
      <c r="I77" s="26"/>
      <c r="J77" s="26"/>
      <c r="K77" s="17">
        <f t="shared" ref="K77:K87" si="13">SUM(H77:J77)</f>
        <v>0</v>
      </c>
      <c r="L77" s="18">
        <f t="shared" si="7"/>
        <v>0</v>
      </c>
      <c r="M77" s="16">
        <f t="shared" si="8"/>
        <v>0</v>
      </c>
      <c r="N77" s="16">
        <f t="shared" si="9"/>
        <v>0</v>
      </c>
      <c r="O77" s="16">
        <f t="shared" si="10"/>
        <v>0</v>
      </c>
      <c r="P77" s="17">
        <f t="shared" si="11"/>
        <v>0</v>
      </c>
    </row>
    <row r="78" spans="1:16" ht="12" x14ac:dyDescent="0.25">
      <c r="A78" s="50">
        <v>6</v>
      </c>
      <c r="B78" s="51"/>
      <c r="C78" s="48" t="s">
        <v>255</v>
      </c>
      <c r="D78" s="52"/>
      <c r="E78" s="59"/>
      <c r="F78" s="36"/>
      <c r="G78" s="26"/>
      <c r="H78" s="16">
        <f t="shared" si="12"/>
        <v>0</v>
      </c>
      <c r="I78" s="26"/>
      <c r="J78" s="26"/>
      <c r="K78" s="17">
        <f t="shared" si="13"/>
        <v>0</v>
      </c>
      <c r="L78" s="18">
        <f t="shared" ref="L78:L87" si="14">ROUND(E78*F78,2)</f>
        <v>0</v>
      </c>
      <c r="M78" s="16">
        <f t="shared" ref="M78:M87" si="15">ROUND(H78*E78,2)</f>
        <v>0</v>
      </c>
      <c r="N78" s="16">
        <f t="shared" ref="N78:N87" si="16">ROUND(I78*E78,2)</f>
        <v>0</v>
      </c>
      <c r="O78" s="16">
        <f t="shared" ref="O78:O87" si="17">ROUND(J78*E78,2)</f>
        <v>0</v>
      </c>
      <c r="P78" s="17">
        <f t="shared" ref="P78:P87" si="18">SUM(M78:O78)</f>
        <v>0</v>
      </c>
    </row>
    <row r="79" spans="1:16" ht="24" x14ac:dyDescent="0.25">
      <c r="A79" s="50"/>
      <c r="B79" s="44" t="s">
        <v>66</v>
      </c>
      <c r="C79" s="44" t="s">
        <v>249</v>
      </c>
      <c r="D79" s="47" t="s">
        <v>73</v>
      </c>
      <c r="E79" s="59">
        <v>1.5</v>
      </c>
      <c r="F79" s="36"/>
      <c r="G79" s="26"/>
      <c r="H79" s="16">
        <f t="shared" si="12"/>
        <v>0</v>
      </c>
      <c r="I79" s="26"/>
      <c r="J79" s="26"/>
      <c r="K79" s="17">
        <f t="shared" si="13"/>
        <v>0</v>
      </c>
      <c r="L79" s="18">
        <f t="shared" si="14"/>
        <v>0</v>
      </c>
      <c r="M79" s="16">
        <f t="shared" si="15"/>
        <v>0</v>
      </c>
      <c r="N79" s="16">
        <f t="shared" si="16"/>
        <v>0</v>
      </c>
      <c r="O79" s="16">
        <f t="shared" si="17"/>
        <v>0</v>
      </c>
      <c r="P79" s="17">
        <f t="shared" si="18"/>
        <v>0</v>
      </c>
    </row>
    <row r="80" spans="1:16" ht="60" x14ac:dyDescent="0.25">
      <c r="A80" s="50"/>
      <c r="B80" s="44" t="s">
        <v>66</v>
      </c>
      <c r="C80" s="44" t="s">
        <v>241</v>
      </c>
      <c r="D80" s="47" t="s">
        <v>73</v>
      </c>
      <c r="E80" s="59">
        <v>195</v>
      </c>
      <c r="F80" s="36"/>
      <c r="G80" s="26"/>
      <c r="H80" s="16">
        <f t="shared" si="12"/>
        <v>0</v>
      </c>
      <c r="I80" s="26"/>
      <c r="J80" s="26"/>
      <c r="K80" s="17">
        <f t="shared" si="13"/>
        <v>0</v>
      </c>
      <c r="L80" s="18">
        <f t="shared" si="14"/>
        <v>0</v>
      </c>
      <c r="M80" s="16">
        <f t="shared" si="15"/>
        <v>0</v>
      </c>
      <c r="N80" s="16">
        <f t="shared" si="16"/>
        <v>0</v>
      </c>
      <c r="O80" s="16">
        <f t="shared" si="17"/>
        <v>0</v>
      </c>
      <c r="P80" s="17">
        <f t="shared" si="18"/>
        <v>0</v>
      </c>
    </row>
    <row r="81" spans="1:16" ht="36" x14ac:dyDescent="0.25">
      <c r="A81" s="50"/>
      <c r="B81" s="44" t="s">
        <v>66</v>
      </c>
      <c r="C81" s="44" t="s">
        <v>242</v>
      </c>
      <c r="D81" s="47" t="s">
        <v>73</v>
      </c>
      <c r="E81" s="59">
        <v>75</v>
      </c>
      <c r="F81" s="36"/>
      <c r="G81" s="26"/>
      <c r="H81" s="16">
        <f t="shared" si="12"/>
        <v>0</v>
      </c>
      <c r="I81" s="26"/>
      <c r="J81" s="26"/>
      <c r="K81" s="17">
        <f t="shared" si="13"/>
        <v>0</v>
      </c>
      <c r="L81" s="18">
        <f t="shared" si="14"/>
        <v>0</v>
      </c>
      <c r="M81" s="16">
        <f t="shared" si="15"/>
        <v>0</v>
      </c>
      <c r="N81" s="16">
        <f t="shared" si="16"/>
        <v>0</v>
      </c>
      <c r="O81" s="16">
        <f t="shared" si="17"/>
        <v>0</v>
      </c>
      <c r="P81" s="17">
        <f t="shared" si="18"/>
        <v>0</v>
      </c>
    </row>
    <row r="82" spans="1:16" ht="24" x14ac:dyDescent="0.25">
      <c r="A82" s="50"/>
      <c r="B82" s="44" t="s">
        <v>66</v>
      </c>
      <c r="C82" s="44" t="s">
        <v>243</v>
      </c>
      <c r="D82" s="47" t="s">
        <v>73</v>
      </c>
      <c r="E82" s="59">
        <v>17.3</v>
      </c>
      <c r="F82" s="36"/>
      <c r="G82" s="26"/>
      <c r="H82" s="16">
        <f t="shared" si="12"/>
        <v>0</v>
      </c>
      <c r="I82" s="26"/>
      <c r="J82" s="26"/>
      <c r="K82" s="17">
        <f t="shared" si="13"/>
        <v>0</v>
      </c>
      <c r="L82" s="18">
        <f t="shared" si="14"/>
        <v>0</v>
      </c>
      <c r="M82" s="16">
        <f t="shared" si="15"/>
        <v>0</v>
      </c>
      <c r="N82" s="16">
        <f t="shared" si="16"/>
        <v>0</v>
      </c>
      <c r="O82" s="16">
        <f t="shared" si="17"/>
        <v>0</v>
      </c>
      <c r="P82" s="17">
        <f t="shared" si="18"/>
        <v>0</v>
      </c>
    </row>
    <row r="83" spans="1:16" ht="24" x14ac:dyDescent="0.25">
      <c r="A83" s="50"/>
      <c r="B83" s="44" t="s">
        <v>66</v>
      </c>
      <c r="C83" s="44" t="s">
        <v>225</v>
      </c>
      <c r="D83" s="47" t="s">
        <v>73</v>
      </c>
      <c r="E83" s="59">
        <v>33.6</v>
      </c>
      <c r="F83" s="36"/>
      <c r="G83" s="26"/>
      <c r="H83" s="16">
        <f t="shared" si="12"/>
        <v>0</v>
      </c>
      <c r="I83" s="26"/>
      <c r="J83" s="26"/>
      <c r="K83" s="17">
        <f t="shared" si="13"/>
        <v>0</v>
      </c>
      <c r="L83" s="18">
        <f t="shared" si="14"/>
        <v>0</v>
      </c>
      <c r="M83" s="16">
        <f t="shared" si="15"/>
        <v>0</v>
      </c>
      <c r="N83" s="16">
        <f t="shared" si="16"/>
        <v>0</v>
      </c>
      <c r="O83" s="16">
        <f t="shared" si="17"/>
        <v>0</v>
      </c>
      <c r="P83" s="17">
        <f t="shared" si="18"/>
        <v>0</v>
      </c>
    </row>
    <row r="84" spans="1:16" ht="24" x14ac:dyDescent="0.25">
      <c r="A84" s="50"/>
      <c r="B84" s="44" t="s">
        <v>66</v>
      </c>
      <c r="C84" s="44" t="s">
        <v>226</v>
      </c>
      <c r="D84" s="47" t="s">
        <v>68</v>
      </c>
      <c r="E84" s="59">
        <v>15</v>
      </c>
      <c r="F84" s="36"/>
      <c r="G84" s="26"/>
      <c r="H84" s="16">
        <f t="shared" si="12"/>
        <v>0</v>
      </c>
      <c r="I84" s="26"/>
      <c r="J84" s="26"/>
      <c r="K84" s="17">
        <f t="shared" si="13"/>
        <v>0</v>
      </c>
      <c r="L84" s="18">
        <f t="shared" si="14"/>
        <v>0</v>
      </c>
      <c r="M84" s="16">
        <f t="shared" si="15"/>
        <v>0</v>
      </c>
      <c r="N84" s="16">
        <f t="shared" si="16"/>
        <v>0</v>
      </c>
      <c r="O84" s="16">
        <f t="shared" si="17"/>
        <v>0</v>
      </c>
      <c r="P84" s="17">
        <f t="shared" si="18"/>
        <v>0</v>
      </c>
    </row>
    <row r="85" spans="1:16" ht="24" x14ac:dyDescent="0.25">
      <c r="A85" s="50"/>
      <c r="B85" s="44" t="s">
        <v>66</v>
      </c>
      <c r="C85" s="44" t="s">
        <v>244</v>
      </c>
      <c r="D85" s="47" t="s">
        <v>68</v>
      </c>
      <c r="E85" s="59">
        <v>15</v>
      </c>
      <c r="F85" s="36"/>
      <c r="G85" s="26"/>
      <c r="H85" s="16">
        <f t="shared" si="12"/>
        <v>0</v>
      </c>
      <c r="I85" s="26"/>
      <c r="J85" s="26"/>
      <c r="K85" s="17">
        <f t="shared" si="13"/>
        <v>0</v>
      </c>
      <c r="L85" s="18">
        <f t="shared" si="14"/>
        <v>0</v>
      </c>
      <c r="M85" s="16">
        <f t="shared" si="15"/>
        <v>0</v>
      </c>
      <c r="N85" s="16">
        <f t="shared" si="16"/>
        <v>0</v>
      </c>
      <c r="O85" s="16">
        <f t="shared" si="17"/>
        <v>0</v>
      </c>
      <c r="P85" s="17">
        <f t="shared" si="18"/>
        <v>0</v>
      </c>
    </row>
    <row r="86" spans="1:16" ht="24" x14ac:dyDescent="0.25">
      <c r="A86" s="50"/>
      <c r="B86" s="44" t="s">
        <v>66</v>
      </c>
      <c r="C86" s="44" t="s">
        <v>228</v>
      </c>
      <c r="D86" s="47" t="s">
        <v>229</v>
      </c>
      <c r="E86" s="59">
        <v>1</v>
      </c>
      <c r="F86" s="36"/>
      <c r="G86" s="26"/>
      <c r="H86" s="16">
        <f t="shared" si="12"/>
        <v>0</v>
      </c>
      <c r="I86" s="26"/>
      <c r="J86" s="26"/>
      <c r="K86" s="17">
        <f t="shared" si="13"/>
        <v>0</v>
      </c>
      <c r="L86" s="18">
        <f t="shared" si="14"/>
        <v>0</v>
      </c>
      <c r="M86" s="16">
        <f t="shared" si="15"/>
        <v>0</v>
      </c>
      <c r="N86" s="16">
        <f t="shared" si="16"/>
        <v>0</v>
      </c>
      <c r="O86" s="16">
        <f t="shared" si="17"/>
        <v>0</v>
      </c>
      <c r="P86" s="17">
        <f t="shared" si="18"/>
        <v>0</v>
      </c>
    </row>
    <row r="87" spans="1:16" ht="24" x14ac:dyDescent="0.25">
      <c r="A87" s="50">
        <v>7</v>
      </c>
      <c r="B87" s="44" t="s">
        <v>66</v>
      </c>
      <c r="C87" s="139" t="s">
        <v>256</v>
      </c>
      <c r="D87" s="47" t="s">
        <v>170</v>
      </c>
      <c r="E87" s="59">
        <v>104</v>
      </c>
      <c r="F87" s="36"/>
      <c r="G87" s="26"/>
      <c r="H87" s="16">
        <f t="shared" si="12"/>
        <v>0</v>
      </c>
      <c r="I87" s="26"/>
      <c r="J87" s="26"/>
      <c r="K87" s="17">
        <f t="shared" si="13"/>
        <v>0</v>
      </c>
      <c r="L87" s="18">
        <f t="shared" si="14"/>
        <v>0</v>
      </c>
      <c r="M87" s="16">
        <f t="shared" si="15"/>
        <v>0</v>
      </c>
      <c r="N87" s="16">
        <f t="shared" si="16"/>
        <v>0</v>
      </c>
      <c r="O87" s="16">
        <f t="shared" si="17"/>
        <v>0</v>
      </c>
      <c r="P87" s="17">
        <f t="shared" si="18"/>
        <v>0</v>
      </c>
    </row>
    <row r="88" spans="1:16" x14ac:dyDescent="0.25">
      <c r="A88" s="256" t="s">
        <v>118</v>
      </c>
      <c r="B88" s="257"/>
      <c r="C88" s="273"/>
      <c r="D88" s="273"/>
      <c r="E88" s="273"/>
      <c r="F88" s="257"/>
      <c r="G88" s="257"/>
      <c r="H88" s="257"/>
      <c r="I88" s="257"/>
      <c r="J88" s="257"/>
      <c r="K88" s="258"/>
      <c r="L88" s="29">
        <f>SUM(L14:L87)</f>
        <v>0</v>
      </c>
      <c r="M88" s="30">
        <f>SUM(M14:M87)</f>
        <v>0</v>
      </c>
      <c r="N88" s="30">
        <f>SUM(N14:N87)</f>
        <v>0</v>
      </c>
      <c r="O88" s="30">
        <f>SUM(O14:O87)</f>
        <v>0</v>
      </c>
      <c r="P88" s="31">
        <f>SUM(P14:P87)</f>
        <v>0</v>
      </c>
    </row>
    <row r="89" spans="1:16" x14ac:dyDescent="0.25">
      <c r="A89" s="12"/>
      <c r="B89" s="12"/>
      <c r="C89" s="12"/>
      <c r="D89" s="12"/>
      <c r="E89" s="149"/>
      <c r="F89" s="12"/>
      <c r="G89" s="12"/>
      <c r="H89" s="12"/>
      <c r="I89" s="12"/>
      <c r="J89" s="12"/>
      <c r="K89" s="12"/>
      <c r="L89" s="12"/>
      <c r="M89" s="12"/>
      <c r="N89" s="12"/>
      <c r="O89" s="12"/>
      <c r="P89" s="12"/>
    </row>
    <row r="90" spans="1:16" x14ac:dyDescent="0.25">
      <c r="A90" s="12"/>
      <c r="B90" s="12"/>
      <c r="C90" s="12"/>
      <c r="D90" s="12"/>
      <c r="E90" s="149"/>
      <c r="F90" s="12"/>
      <c r="G90" s="12"/>
      <c r="H90" s="12"/>
      <c r="I90" s="12"/>
      <c r="J90" s="12"/>
      <c r="K90" s="12"/>
      <c r="L90" s="12"/>
      <c r="M90" s="12"/>
      <c r="N90" s="12"/>
      <c r="O90" s="12"/>
      <c r="P90" s="12"/>
    </row>
    <row r="91" spans="1:16" x14ac:dyDescent="0.25">
      <c r="A91" s="7" t="s">
        <v>19</v>
      </c>
      <c r="B91" s="12"/>
      <c r="C91" s="255">
        <f>'Kops a'!C41:H41</f>
        <v>0</v>
      </c>
      <c r="D91" s="255"/>
      <c r="E91" s="255"/>
      <c r="F91" s="255"/>
      <c r="G91" s="255"/>
      <c r="H91" s="255"/>
      <c r="I91" s="12"/>
      <c r="J91" s="12"/>
      <c r="K91" s="12"/>
      <c r="L91" s="12"/>
      <c r="M91" s="12"/>
      <c r="N91" s="12"/>
      <c r="O91" s="12"/>
      <c r="P91" s="12"/>
    </row>
    <row r="92" spans="1:16" x14ac:dyDescent="0.25">
      <c r="A92" s="12"/>
      <c r="B92" s="12"/>
      <c r="C92" s="204" t="s">
        <v>20</v>
      </c>
      <c r="D92" s="204"/>
      <c r="E92" s="204"/>
      <c r="F92" s="204"/>
      <c r="G92" s="204"/>
      <c r="H92" s="204"/>
      <c r="I92" s="12"/>
      <c r="J92" s="12"/>
      <c r="K92" s="12"/>
      <c r="L92" s="12"/>
      <c r="M92" s="12"/>
      <c r="N92" s="12"/>
      <c r="O92" s="12"/>
      <c r="P92" s="12"/>
    </row>
    <row r="93" spans="1:16" x14ac:dyDescent="0.25">
      <c r="A93" s="12"/>
      <c r="B93" s="12"/>
      <c r="C93" s="12"/>
      <c r="D93" s="12"/>
      <c r="E93" s="149"/>
      <c r="F93" s="12"/>
      <c r="G93" s="12"/>
      <c r="H93" s="12"/>
      <c r="I93" s="12"/>
      <c r="J93" s="12"/>
      <c r="K93" s="12"/>
      <c r="L93" s="12"/>
      <c r="M93" s="12"/>
      <c r="N93" s="12"/>
      <c r="O93" s="12"/>
      <c r="P93" s="12"/>
    </row>
    <row r="94" spans="1:16" x14ac:dyDescent="0.25">
      <c r="A94" s="53" t="str">
        <f>'Kops a'!A44</f>
        <v>Tāme sastādīta 20__. gada __. _________</v>
      </c>
      <c r="B94" s="54"/>
      <c r="C94" s="54"/>
      <c r="D94" s="54"/>
      <c r="E94" s="149"/>
      <c r="F94" s="12"/>
      <c r="G94" s="12"/>
      <c r="H94" s="12"/>
      <c r="I94" s="12"/>
      <c r="J94" s="12"/>
      <c r="K94" s="12"/>
      <c r="L94" s="12"/>
      <c r="M94" s="12"/>
      <c r="N94" s="12"/>
      <c r="O94" s="12"/>
      <c r="P94" s="12"/>
    </row>
    <row r="95" spans="1:16" x14ac:dyDescent="0.25">
      <c r="A95" s="12"/>
      <c r="B95" s="12"/>
      <c r="C95" s="12"/>
      <c r="D95" s="12"/>
      <c r="E95" s="149"/>
      <c r="F95" s="12"/>
      <c r="G95" s="12"/>
      <c r="H95" s="12"/>
      <c r="I95" s="12"/>
      <c r="J95" s="12"/>
      <c r="K95" s="12"/>
      <c r="L95" s="12"/>
      <c r="M95" s="12"/>
      <c r="N95" s="12"/>
      <c r="O95" s="12"/>
      <c r="P95" s="12"/>
    </row>
    <row r="96" spans="1:16" x14ac:dyDescent="0.25">
      <c r="A96" s="7" t="s">
        <v>49</v>
      </c>
      <c r="B96" s="12"/>
      <c r="C96" s="255">
        <f>'Kops a'!C46:H46</f>
        <v>0</v>
      </c>
      <c r="D96" s="255"/>
      <c r="E96" s="255"/>
      <c r="F96" s="255"/>
      <c r="G96" s="255"/>
      <c r="H96" s="255"/>
      <c r="I96" s="12"/>
      <c r="J96" s="12"/>
      <c r="K96" s="12"/>
      <c r="L96" s="12"/>
      <c r="M96" s="12"/>
      <c r="N96" s="12"/>
      <c r="O96" s="12"/>
      <c r="P96" s="12"/>
    </row>
    <row r="97" spans="1:16" x14ac:dyDescent="0.25">
      <c r="A97" s="12"/>
      <c r="B97" s="12"/>
      <c r="C97" s="204" t="s">
        <v>20</v>
      </c>
      <c r="D97" s="204"/>
      <c r="E97" s="204"/>
      <c r="F97" s="204"/>
      <c r="G97" s="204"/>
      <c r="H97" s="204"/>
      <c r="I97" s="12"/>
      <c r="J97" s="12"/>
      <c r="K97" s="12"/>
      <c r="L97" s="12"/>
      <c r="M97" s="12"/>
      <c r="N97" s="12"/>
      <c r="O97" s="12"/>
      <c r="P97" s="12"/>
    </row>
    <row r="98" spans="1:16" x14ac:dyDescent="0.25">
      <c r="A98" s="12"/>
      <c r="B98" s="12"/>
      <c r="C98" s="12"/>
      <c r="D98" s="12"/>
      <c r="E98" s="149"/>
      <c r="F98" s="12"/>
      <c r="G98" s="12"/>
      <c r="H98" s="12"/>
      <c r="I98" s="12"/>
      <c r="J98" s="12"/>
      <c r="K98" s="12"/>
      <c r="L98" s="12"/>
      <c r="M98" s="12"/>
      <c r="N98" s="12"/>
      <c r="O98" s="12"/>
      <c r="P98" s="12"/>
    </row>
    <row r="99" spans="1:16" x14ac:dyDescent="0.25">
      <c r="A99" s="53" t="s">
        <v>119</v>
      </c>
      <c r="B99" s="54"/>
      <c r="C99" s="55">
        <f>'Kops a'!C49</f>
        <v>0</v>
      </c>
      <c r="D99" s="54"/>
      <c r="E99" s="149"/>
      <c r="F99" s="12"/>
      <c r="G99" s="12"/>
      <c r="H99" s="12"/>
      <c r="I99" s="12"/>
      <c r="J99" s="12"/>
      <c r="K99" s="12"/>
      <c r="L99" s="12"/>
      <c r="M99" s="12"/>
      <c r="N99" s="12"/>
      <c r="O99" s="12"/>
      <c r="P99" s="12"/>
    </row>
    <row r="100" spans="1:16" x14ac:dyDescent="0.25">
      <c r="A100" s="12"/>
      <c r="B100" s="12"/>
      <c r="C100" s="12"/>
      <c r="D100" s="12"/>
      <c r="E100" s="149"/>
      <c r="F100" s="12"/>
      <c r="G100" s="12"/>
      <c r="H100" s="12"/>
      <c r="I100" s="12"/>
      <c r="J100" s="12"/>
      <c r="K100" s="12"/>
      <c r="L100" s="12"/>
      <c r="M100" s="12"/>
      <c r="N100" s="12"/>
      <c r="O100" s="12"/>
      <c r="P100" s="12"/>
    </row>
    <row r="101" spans="1:16" ht="13.5" x14ac:dyDescent="0.25">
      <c r="B101" s="35" t="s">
        <v>120</v>
      </c>
      <c r="E101" s="143"/>
    </row>
    <row r="102" spans="1:16" ht="12" x14ac:dyDescent="0.25">
      <c r="B102" s="56" t="s">
        <v>121</v>
      </c>
      <c r="E102" s="143"/>
    </row>
    <row r="103" spans="1:16" ht="12" x14ac:dyDescent="0.25">
      <c r="B103" s="56" t="s">
        <v>122</v>
      </c>
      <c r="E103" s="143"/>
    </row>
    <row r="104" spans="1:16" x14ac:dyDescent="0.25">
      <c r="E104" s="143"/>
    </row>
    <row r="105" spans="1:16" x14ac:dyDescent="0.25">
      <c r="E105" s="143"/>
    </row>
  </sheetData>
  <mergeCells count="22">
    <mergeCell ref="D7:L7"/>
    <mergeCell ref="C2:I2"/>
    <mergeCell ref="C3:I3"/>
    <mergeCell ref="C4:I4"/>
    <mergeCell ref="D5:L5"/>
    <mergeCell ref="D6:L6"/>
    <mergeCell ref="C97:H97"/>
    <mergeCell ref="D8:L8"/>
    <mergeCell ref="A9:F9"/>
    <mergeCell ref="J9:M9"/>
    <mergeCell ref="N9:O9"/>
    <mergeCell ref="A12:A13"/>
    <mergeCell ref="B12:B13"/>
    <mergeCell ref="C12:C13"/>
    <mergeCell ref="D12:D13"/>
    <mergeCell ref="E12:E13"/>
    <mergeCell ref="F12:K12"/>
    <mergeCell ref="L12:P12"/>
    <mergeCell ref="A88:K88"/>
    <mergeCell ref="C91:H91"/>
    <mergeCell ref="C92:H92"/>
    <mergeCell ref="C96:H96"/>
  </mergeCells>
  <conditionalFormatting sqref="I15:J87 F15:G87">
    <cfRule type="cellIs" dxfId="191" priority="18" operator="equal">
      <formula>0</formula>
    </cfRule>
  </conditionalFormatting>
  <conditionalFormatting sqref="N9:O9 H14:H87 K14:P87">
    <cfRule type="cellIs" dxfId="190" priority="17" operator="equal">
      <formula>0</formula>
    </cfRule>
  </conditionalFormatting>
  <conditionalFormatting sqref="A9:F9">
    <cfRule type="containsText" dxfId="189"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88" priority="15" operator="equal">
      <formula>0</formula>
    </cfRule>
  </conditionalFormatting>
  <conditionalFormatting sqref="O10">
    <cfRule type="cellIs" dxfId="187" priority="14" operator="equal">
      <formula>"20__. gada __. _________"</formula>
    </cfRule>
  </conditionalFormatting>
  <conditionalFormatting sqref="A88:K88">
    <cfRule type="containsText" dxfId="186" priority="13" operator="containsText" text="Tiešās izmaksas kopā, t. sk. darba devēja sociālais nodoklis __.__% ">
      <formula>NOT(ISERROR(SEARCH("Tiešās izmaksas kopā, t. sk. darba devēja sociālais nodoklis __.__% ",A88)))</formula>
    </cfRule>
  </conditionalFormatting>
  <conditionalFormatting sqref="L88:P88">
    <cfRule type="cellIs" dxfId="185" priority="12" operator="equal">
      <formula>0</formula>
    </cfRule>
  </conditionalFormatting>
  <conditionalFormatting sqref="C4:I4">
    <cfRule type="cellIs" dxfId="184" priority="11" operator="equal">
      <formula>0</formula>
    </cfRule>
  </conditionalFormatting>
  <conditionalFormatting sqref="D5:L8">
    <cfRule type="cellIs" dxfId="183" priority="10" operator="equal">
      <formula>0</formula>
    </cfRule>
  </conditionalFormatting>
  <conditionalFormatting sqref="F14:G14">
    <cfRule type="cellIs" dxfId="182" priority="9" operator="equal">
      <formula>0</formula>
    </cfRule>
  </conditionalFormatting>
  <conditionalFormatting sqref="I14:J14">
    <cfRule type="cellIs" dxfId="181" priority="8" operator="equal">
      <formula>0</formula>
    </cfRule>
  </conditionalFormatting>
  <conditionalFormatting sqref="P10">
    <cfRule type="cellIs" dxfId="180" priority="7" operator="equal">
      <formula>"20__. gada __. _________"</formula>
    </cfRule>
  </conditionalFormatting>
  <conditionalFormatting sqref="C96:H96">
    <cfRule type="cellIs" dxfId="179" priority="4" operator="equal">
      <formula>0</formula>
    </cfRule>
  </conditionalFormatting>
  <conditionalFormatting sqref="C91:H91">
    <cfRule type="cellIs" dxfId="178" priority="3" operator="equal">
      <formula>0</formula>
    </cfRule>
  </conditionalFormatting>
  <conditionalFormatting sqref="C96:H96 C99 C91:H91">
    <cfRule type="cellIs" dxfId="177" priority="2" operator="equal">
      <formula>0</formula>
    </cfRule>
  </conditionalFormatting>
  <conditionalFormatting sqref="D1">
    <cfRule type="cellIs" dxfId="176" priority="1" operator="equal">
      <formula>0</formula>
    </cfRule>
  </conditionalFormatting>
  <pageMargins left="0" right="0" top="0.78740157480314965" bottom="0" header="0" footer="0.31496062992125984"/>
  <pageSetup paperSize="9"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A78C4BEB-7AD7-450D-979B-C6FDD7D34C23}">
            <xm:f>NOT(ISERROR(SEARCH("Tāme sastādīta ____. gada ___. ______________",A94)))</xm:f>
            <xm:f>"Tāme sastādīta ____. gada ___. ______________"</xm:f>
            <x14:dxf>
              <font>
                <color auto="1"/>
              </font>
              <fill>
                <patternFill>
                  <bgColor rgb="FFC6EFCE"/>
                </patternFill>
              </fill>
            </x14:dxf>
          </x14:cfRule>
          <xm:sqref>A94</xm:sqref>
        </x14:conditionalFormatting>
        <x14:conditionalFormatting xmlns:xm="http://schemas.microsoft.com/office/excel/2006/main">
          <x14:cfRule type="containsText" priority="5" operator="containsText" id="{4597DFC4-9A5B-49C3-BE01-16E365B64472}">
            <xm:f>NOT(ISERROR(SEARCH("Sertifikāta Nr. _________________________________",A99)))</xm:f>
            <xm:f>"Sertifikāta Nr. _________________________________"</xm:f>
            <x14:dxf>
              <font>
                <color auto="1"/>
              </font>
              <fill>
                <patternFill>
                  <bgColor rgb="FFC6EFCE"/>
                </patternFill>
              </fill>
            </x14:dxf>
          </x14:cfRule>
          <xm:sqref>A99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19</vt:i4>
      </vt:variant>
    </vt:vector>
  </HeadingPairs>
  <TitlesOfParts>
    <vt:vector size="19" baseType="lpstr">
      <vt:lpstr>Kopt a</vt:lpstr>
      <vt:lpstr>Kops a</vt:lpstr>
      <vt:lpstr>1a</vt:lpstr>
      <vt:lpstr>2a</vt:lpstr>
      <vt:lpstr>3a</vt:lpstr>
      <vt:lpstr>4a</vt:lpstr>
      <vt:lpstr>5a</vt:lpstr>
      <vt:lpstr>6a</vt:lpstr>
      <vt:lpstr>7a</vt:lpstr>
      <vt:lpstr>8a</vt:lpstr>
      <vt:lpstr>9a</vt:lpstr>
      <vt:lpstr>10a</vt:lpstr>
      <vt:lpstr>11a</vt:lpstr>
      <vt:lpstr>12a</vt:lpstr>
      <vt:lpstr>13a</vt:lpstr>
      <vt:lpstr>14a</vt:lpstr>
      <vt:lpstr>15a</vt:lpstr>
      <vt:lpstr>16a</vt:lpstr>
      <vt:lpstr>17a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Armands Ūbelis</dc:creator>
  <cp:keywords/>
  <dc:description/>
  <cp:lastModifiedBy>Prezenta</cp:lastModifiedBy>
  <cp:revision/>
  <dcterms:created xsi:type="dcterms:W3CDTF">2019-03-11T11:42:22Z</dcterms:created>
  <dcterms:modified xsi:type="dcterms:W3CDTF">2021-04-07T10:56:16Z</dcterms:modified>
  <cp:category/>
  <cp:contentStatus/>
</cp:coreProperties>
</file>