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192.168.2.20\docs\Pagaidu dokumenti\Renovācija_iepirkums\Altum_iepirkumi\104_Kurzemes_4_6\Apliecinajuma karte\"/>
    </mc:Choice>
  </mc:AlternateContent>
  <xr:revisionPtr revIDLastSave="0" documentId="13_ncr:1_{52B03D83-FD1D-403C-9490-D34080487A89}" xr6:coauthVersionLast="47" xr6:coauthVersionMax="47" xr10:uidLastSave="{00000000-0000-0000-0000-000000000000}"/>
  <bookViews>
    <workbookView xWindow="1095" yWindow="765" windowWidth="23775" windowHeight="13695" tabRatio="846" activeTab="7" xr2:uid="{00000000-000D-0000-FFFF-FFFF00000000}"/>
  </bookViews>
  <sheets>
    <sheet name="Kopt a" sheetId="1" r:id="rId1"/>
    <sheet name="Kops a" sheetId="2" r:id="rId2"/>
    <sheet name="1a" sheetId="3" r:id="rId3"/>
    <sheet name="2a" sheetId="4" r:id="rId4"/>
    <sheet name="3a" sheetId="5" r:id="rId5"/>
    <sheet name="4a" sheetId="6" r:id="rId6"/>
    <sheet name="5a" sheetId="7" r:id="rId7"/>
    <sheet name="6a" sheetId="8" r:id="rId8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7" i="2" l="1"/>
  <c r="E26" i="2"/>
  <c r="L56" i="7"/>
  <c r="K54" i="7"/>
  <c r="K55" i="7"/>
  <c r="E21" i="4"/>
  <c r="C59" i="7" l="1"/>
  <c r="L50" i="7"/>
  <c r="N50" i="7"/>
  <c r="O50" i="7"/>
  <c r="L49" i="7"/>
  <c r="N49" i="7"/>
  <c r="O49" i="7"/>
  <c r="P52" i="7"/>
  <c r="P53" i="7"/>
  <c r="K49" i="7"/>
  <c r="K50" i="7"/>
  <c r="K52" i="7"/>
  <c r="K53" i="7"/>
  <c r="O51" i="7"/>
  <c r="N51" i="7"/>
  <c r="L51" i="7"/>
  <c r="H51" i="7"/>
  <c r="M51" i="7" s="1"/>
  <c r="K51" i="7" l="1"/>
  <c r="P51" i="7"/>
  <c r="P50" i="7"/>
  <c r="P49" i="7"/>
  <c r="O48" i="7"/>
  <c r="N48" i="7"/>
  <c r="L48" i="7"/>
  <c r="H48" i="7"/>
  <c r="M48" i="7" s="1"/>
  <c r="O47" i="7"/>
  <c r="N47" i="7"/>
  <c r="L47" i="7"/>
  <c r="H47" i="7"/>
  <c r="M47" i="7" s="1"/>
  <c r="P47" i="7" s="1"/>
  <c r="O46" i="7"/>
  <c r="N46" i="7"/>
  <c r="L46" i="7"/>
  <c r="H46" i="7"/>
  <c r="M46" i="7" s="1"/>
  <c r="O45" i="7"/>
  <c r="N45" i="7"/>
  <c r="L45" i="7"/>
  <c r="H45" i="7"/>
  <c r="K45" i="7" s="1"/>
  <c r="O44" i="7"/>
  <c r="N44" i="7"/>
  <c r="L44" i="7"/>
  <c r="H44" i="7"/>
  <c r="O43" i="7"/>
  <c r="N43" i="7"/>
  <c r="L43" i="7"/>
  <c r="H43" i="7"/>
  <c r="K43" i="7" s="1"/>
  <c r="O42" i="7"/>
  <c r="N42" i="7"/>
  <c r="L42" i="7"/>
  <c r="H42" i="7"/>
  <c r="K42" i="7" s="1"/>
  <c r="O41" i="7"/>
  <c r="N41" i="7"/>
  <c r="L41" i="7"/>
  <c r="H41" i="7"/>
  <c r="M41" i="7" s="1"/>
  <c r="O40" i="7"/>
  <c r="N40" i="7"/>
  <c r="L40" i="7"/>
  <c r="H40" i="7"/>
  <c r="M40" i="7" s="1"/>
  <c r="O39" i="7"/>
  <c r="N39" i="7"/>
  <c r="L39" i="7"/>
  <c r="H39" i="7"/>
  <c r="K39" i="7" s="1"/>
  <c r="O38" i="7"/>
  <c r="N38" i="7"/>
  <c r="L38" i="7"/>
  <c r="H38" i="7"/>
  <c r="K38" i="7" s="1"/>
  <c r="O37" i="7"/>
  <c r="N37" i="7"/>
  <c r="L37" i="7"/>
  <c r="H37" i="7"/>
  <c r="M37" i="7" s="1"/>
  <c r="O36" i="7"/>
  <c r="N36" i="7"/>
  <c r="L36" i="7"/>
  <c r="H36" i="7"/>
  <c r="M36" i="7" s="1"/>
  <c r="O35" i="7"/>
  <c r="N35" i="7"/>
  <c r="L35" i="7"/>
  <c r="H35" i="7"/>
  <c r="M35" i="7" s="1"/>
  <c r="O34" i="7"/>
  <c r="N34" i="7"/>
  <c r="L34" i="7"/>
  <c r="H34" i="7"/>
  <c r="M34" i="7" s="1"/>
  <c r="O33" i="7"/>
  <c r="N33" i="7"/>
  <c r="L33" i="7"/>
  <c r="H33" i="7"/>
  <c r="K33" i="7" s="1"/>
  <c r="O32" i="7"/>
  <c r="N32" i="7"/>
  <c r="L32" i="7"/>
  <c r="H32" i="7"/>
  <c r="K32" i="7" s="1"/>
  <c r="O31" i="7"/>
  <c r="N31" i="7"/>
  <c r="L31" i="7"/>
  <c r="H31" i="7"/>
  <c r="M31" i="7" s="1"/>
  <c r="O30" i="7"/>
  <c r="N30" i="7"/>
  <c r="L30" i="7"/>
  <c r="H30" i="7"/>
  <c r="K30" i="7" s="1"/>
  <c r="O20" i="6"/>
  <c r="N20" i="6"/>
  <c r="L20" i="6"/>
  <c r="H20" i="6"/>
  <c r="K20" i="6" s="1"/>
  <c r="K44" i="7" l="1"/>
  <c r="M44" i="7"/>
  <c r="P44" i="7"/>
  <c r="P48" i="7"/>
  <c r="K48" i="7"/>
  <c r="M20" i="6"/>
  <c r="P20" i="6" s="1"/>
  <c r="M43" i="7"/>
  <c r="P43" i="7" s="1"/>
  <c r="P41" i="7"/>
  <c r="M42" i="7"/>
  <c r="P42" i="7" s="1"/>
  <c r="P46" i="7"/>
  <c r="P40" i="7"/>
  <c r="P35" i="7"/>
  <c r="K40" i="7"/>
  <c r="K46" i="7"/>
  <c r="M39" i="7"/>
  <c r="P39" i="7" s="1"/>
  <c r="K41" i="7"/>
  <c r="M45" i="7"/>
  <c r="P45" i="7" s="1"/>
  <c r="K47" i="7"/>
  <c r="P34" i="7"/>
  <c r="P37" i="7"/>
  <c r="K34" i="7"/>
  <c r="M38" i="7"/>
  <c r="P38" i="7" s="1"/>
  <c r="M33" i="7"/>
  <c r="P33" i="7" s="1"/>
  <c r="P31" i="7"/>
  <c r="M32" i="7"/>
  <c r="P32" i="7" s="1"/>
  <c r="P36" i="7"/>
  <c r="K35" i="7"/>
  <c r="K36" i="7"/>
  <c r="K31" i="7"/>
  <c r="K37" i="7"/>
  <c r="M30" i="7"/>
  <c r="P30" i="7" s="1"/>
  <c r="O24" i="5"/>
  <c r="N24" i="5"/>
  <c r="L24" i="5"/>
  <c r="H24" i="5"/>
  <c r="K24" i="5" s="1"/>
  <c r="M24" i="5" l="1"/>
  <c r="P24" i="5" s="1"/>
  <c r="O19" i="6"/>
  <c r="N19" i="6"/>
  <c r="L19" i="6"/>
  <c r="H19" i="6"/>
  <c r="M19" i="6" s="1"/>
  <c r="P19" i="6" s="1"/>
  <c r="K19" i="6" l="1"/>
  <c r="H14" i="7"/>
  <c r="K14" i="7" s="1"/>
  <c r="L14" i="7"/>
  <c r="N14" i="7"/>
  <c r="O14" i="7"/>
  <c r="H15" i="7"/>
  <c r="K15" i="7" s="1"/>
  <c r="L15" i="7"/>
  <c r="N15" i="7"/>
  <c r="O15" i="7"/>
  <c r="H16" i="7"/>
  <c r="M16" i="7" s="1"/>
  <c r="L16" i="7"/>
  <c r="N16" i="7"/>
  <c r="O16" i="7"/>
  <c r="H17" i="7"/>
  <c r="M17" i="7" s="1"/>
  <c r="L17" i="7"/>
  <c r="N17" i="7"/>
  <c r="O17" i="7"/>
  <c r="H18" i="7"/>
  <c r="K18" i="7" s="1"/>
  <c r="L18" i="7"/>
  <c r="N18" i="7"/>
  <c r="O18" i="7"/>
  <c r="H19" i="7"/>
  <c r="K19" i="7" s="1"/>
  <c r="L19" i="7"/>
  <c r="N19" i="7"/>
  <c r="O19" i="7"/>
  <c r="H20" i="7"/>
  <c r="M20" i="7" s="1"/>
  <c r="L20" i="7"/>
  <c r="N20" i="7"/>
  <c r="O20" i="7"/>
  <c r="H21" i="7"/>
  <c r="M21" i="7" s="1"/>
  <c r="L21" i="7"/>
  <c r="N21" i="7"/>
  <c r="O21" i="7"/>
  <c r="H22" i="7"/>
  <c r="K22" i="7" s="1"/>
  <c r="L22" i="7"/>
  <c r="N22" i="7"/>
  <c r="O22" i="7"/>
  <c r="H23" i="7"/>
  <c r="K23" i="7" s="1"/>
  <c r="L23" i="7"/>
  <c r="N23" i="7"/>
  <c r="O23" i="7"/>
  <c r="H24" i="7"/>
  <c r="M24" i="7" s="1"/>
  <c r="L24" i="7"/>
  <c r="N24" i="7"/>
  <c r="O24" i="7"/>
  <c r="H25" i="7"/>
  <c r="M25" i="7" s="1"/>
  <c r="L25" i="7"/>
  <c r="N25" i="7"/>
  <c r="O25" i="7"/>
  <c r="H26" i="7"/>
  <c r="K26" i="7" s="1"/>
  <c r="L26" i="7"/>
  <c r="N26" i="7"/>
  <c r="O26" i="7"/>
  <c r="H27" i="7"/>
  <c r="K27" i="7" s="1"/>
  <c r="L27" i="7"/>
  <c r="N27" i="7"/>
  <c r="O27" i="7"/>
  <c r="H28" i="7"/>
  <c r="M28" i="7" s="1"/>
  <c r="L28" i="7"/>
  <c r="N28" i="7"/>
  <c r="O28" i="7"/>
  <c r="H29" i="7"/>
  <c r="M29" i="7" s="1"/>
  <c r="L29" i="7"/>
  <c r="N29" i="7"/>
  <c r="O29" i="7"/>
  <c r="C19" i="1"/>
  <c r="K28" i="7" l="1"/>
  <c r="M18" i="7"/>
  <c r="P18" i="7" s="1"/>
  <c r="M22" i="7"/>
  <c r="P22" i="7" s="1"/>
  <c r="M26" i="7"/>
  <c r="P26" i="7" s="1"/>
  <c r="K24" i="7"/>
  <c r="K20" i="7"/>
  <c r="K16" i="7"/>
  <c r="M14" i="7"/>
  <c r="P14" i="7" s="1"/>
  <c r="K29" i="7"/>
  <c r="K25" i="7"/>
  <c r="K21" i="7"/>
  <c r="K17" i="7"/>
  <c r="P29" i="7"/>
  <c r="P25" i="7"/>
  <c r="P21" i="7"/>
  <c r="P17" i="7"/>
  <c r="P28" i="7"/>
  <c r="P24" i="7"/>
  <c r="P20" i="7"/>
  <c r="P16" i="7"/>
  <c r="M27" i="7"/>
  <c r="P27" i="7" s="1"/>
  <c r="M15" i="7"/>
  <c r="P15" i="7" s="1"/>
  <c r="M23" i="7"/>
  <c r="P23" i="7" s="1"/>
  <c r="M19" i="7"/>
  <c r="P19" i="7" s="1"/>
  <c r="C36" i="5"/>
  <c r="C33" i="5"/>
  <c r="C28" i="5"/>
  <c r="C32" i="6"/>
  <c r="C29" i="6"/>
  <c r="C24" i="6"/>
  <c r="C67" i="7"/>
  <c r="C64" i="7"/>
  <c r="C35" i="8"/>
  <c r="C32" i="8"/>
  <c r="C27" i="8"/>
  <c r="C34" i="4"/>
  <c r="C31" i="4"/>
  <c r="C26" i="4"/>
  <c r="C31" i="3"/>
  <c r="C28" i="3"/>
  <c r="C23" i="3"/>
  <c r="A33" i="2"/>
  <c r="A31" i="5" s="1"/>
  <c r="P10" i="5" s="1"/>
  <c r="A26" i="3" l="1"/>
  <c r="P10" i="3" s="1"/>
  <c r="A30" i="8"/>
  <c r="P10" i="8" s="1"/>
  <c r="A27" i="6"/>
  <c r="P10" i="6" s="1"/>
  <c r="A29" i="4"/>
  <c r="P10" i="4" s="1"/>
  <c r="A62" i="7"/>
  <c r="P10" i="7" s="1"/>
  <c r="D9" i="2"/>
  <c r="D8" i="2"/>
  <c r="D7" i="2"/>
  <c r="D6" i="2"/>
  <c r="D7" i="8" l="1"/>
  <c r="D7" i="7"/>
  <c r="D7" i="6"/>
  <c r="D7" i="5"/>
  <c r="D7" i="4"/>
  <c r="D8" i="8"/>
  <c r="D8" i="7"/>
  <c r="D8" i="6"/>
  <c r="D8" i="5"/>
  <c r="D8" i="4"/>
  <c r="D5" i="8"/>
  <c r="D5" i="7"/>
  <c r="D5" i="6"/>
  <c r="D5" i="5"/>
  <c r="D5" i="4"/>
  <c r="D6" i="8"/>
  <c r="D6" i="7"/>
  <c r="D6" i="6"/>
  <c r="D6" i="5"/>
  <c r="D6" i="4"/>
  <c r="D6" i="3"/>
  <c r="D7" i="3"/>
  <c r="D5" i="3"/>
  <c r="D8" i="3"/>
  <c r="H15" i="6"/>
  <c r="H16" i="6"/>
  <c r="H17" i="6"/>
  <c r="H18" i="6"/>
  <c r="H16" i="8"/>
  <c r="H18" i="8"/>
  <c r="H20" i="8"/>
  <c r="H22" i="8"/>
  <c r="H14" i="6"/>
  <c r="H17" i="8"/>
  <c r="H21" i="8"/>
  <c r="N15" i="4"/>
  <c r="N17" i="4"/>
  <c r="N18" i="4"/>
  <c r="N19" i="4"/>
  <c r="N21" i="4"/>
  <c r="N22" i="4"/>
  <c r="N15" i="5"/>
  <c r="N16" i="5"/>
  <c r="N17" i="5"/>
  <c r="N19" i="5"/>
  <c r="N20" i="5"/>
  <c r="N21" i="5"/>
  <c r="N23" i="5"/>
  <c r="N14" i="4"/>
  <c r="C20" i="2"/>
  <c r="C19" i="2"/>
  <c r="C18" i="2"/>
  <c r="C17" i="2"/>
  <c r="C16" i="2"/>
  <c r="C15" i="2"/>
  <c r="H23" i="8"/>
  <c r="H19" i="8"/>
  <c r="H15" i="8"/>
  <c r="L23" i="5"/>
  <c r="H23" i="5"/>
  <c r="N22" i="5"/>
  <c r="L22" i="5"/>
  <c r="H22" i="5"/>
  <c r="M22" i="5" s="1"/>
  <c r="L21" i="5"/>
  <c r="H21" i="5"/>
  <c r="L20" i="5"/>
  <c r="H20" i="5"/>
  <c r="O20" i="5" s="1"/>
  <c r="L19" i="5"/>
  <c r="H19" i="5"/>
  <c r="N18" i="5"/>
  <c r="L18" i="5"/>
  <c r="H18" i="5"/>
  <c r="M18" i="5" s="1"/>
  <c r="L17" i="5"/>
  <c r="H17" i="5"/>
  <c r="L16" i="5"/>
  <c r="H16" i="5"/>
  <c r="O16" i="5" s="1"/>
  <c r="L15" i="5"/>
  <c r="H15" i="5"/>
  <c r="N14" i="5"/>
  <c r="L14" i="5"/>
  <c r="H14" i="5"/>
  <c r="M14" i="5" s="1"/>
  <c r="L22" i="4"/>
  <c r="H22" i="4"/>
  <c r="M22" i="4" s="1"/>
  <c r="L21" i="4"/>
  <c r="H21" i="4"/>
  <c r="N20" i="4"/>
  <c r="L20" i="4"/>
  <c r="H20" i="4"/>
  <c r="L19" i="4"/>
  <c r="H19" i="4"/>
  <c r="L18" i="4"/>
  <c r="H18" i="4"/>
  <c r="M18" i="4" s="1"/>
  <c r="L17" i="4"/>
  <c r="H17" i="4"/>
  <c r="M17" i="4" s="1"/>
  <c r="N16" i="4"/>
  <c r="L16" i="4"/>
  <c r="H16" i="4"/>
  <c r="L15" i="4"/>
  <c r="H15" i="4"/>
  <c r="L14" i="4"/>
  <c r="H14" i="4"/>
  <c r="O14" i="4" s="1"/>
  <c r="L20" i="8" l="1"/>
  <c r="L16" i="8"/>
  <c r="L16" i="6"/>
  <c r="N14" i="8"/>
  <c r="O20" i="8"/>
  <c r="N20" i="8"/>
  <c r="N16" i="8"/>
  <c r="N16" i="6"/>
  <c r="M15" i="4"/>
  <c r="O15" i="4"/>
  <c r="M19" i="4"/>
  <c r="O19" i="4"/>
  <c r="P19" i="4" s="1"/>
  <c r="M20" i="4"/>
  <c r="O20" i="4"/>
  <c r="P20" i="4" s="1"/>
  <c r="O21" i="4"/>
  <c r="O22" i="4"/>
  <c r="P22" i="4" s="1"/>
  <c r="O23" i="5"/>
  <c r="M16" i="4"/>
  <c r="O16" i="4"/>
  <c r="O15" i="5"/>
  <c r="M17" i="5"/>
  <c r="O17" i="5"/>
  <c r="P17" i="5" s="1"/>
  <c r="O18" i="5"/>
  <c r="P18" i="5" s="1"/>
  <c r="O17" i="4"/>
  <c r="P17" i="4" s="1"/>
  <c r="O18" i="4"/>
  <c r="O19" i="5"/>
  <c r="M21" i="5"/>
  <c r="O21" i="5"/>
  <c r="P21" i="5" s="1"/>
  <c r="O22" i="5"/>
  <c r="K21" i="8"/>
  <c r="M16" i="6"/>
  <c r="K16" i="6"/>
  <c r="K18" i="6"/>
  <c r="M16" i="8"/>
  <c r="N21" i="8"/>
  <c r="L21" i="8"/>
  <c r="N17" i="8"/>
  <c r="L17" i="8"/>
  <c r="L17" i="6"/>
  <c r="N17" i="6"/>
  <c r="M17" i="8"/>
  <c r="M21" i="8"/>
  <c r="L14" i="8"/>
  <c r="H14" i="8"/>
  <c r="M14" i="8" s="1"/>
  <c r="K14" i="4"/>
  <c r="O17" i="6"/>
  <c r="O14" i="5"/>
  <c r="P14" i="5" s="1"/>
  <c r="K15" i="8"/>
  <c r="K19" i="8"/>
  <c r="K23" i="8"/>
  <c r="K18" i="8"/>
  <c r="K22" i="8"/>
  <c r="O14" i="6"/>
  <c r="N14" i="6"/>
  <c r="L14" i="6"/>
  <c r="O23" i="8"/>
  <c r="N23" i="8"/>
  <c r="L23" i="8"/>
  <c r="N19" i="8"/>
  <c r="M19" i="8"/>
  <c r="L19" i="8"/>
  <c r="O19" i="8"/>
  <c r="N15" i="8"/>
  <c r="L15" i="8"/>
  <c r="O15" i="8"/>
  <c r="O15" i="6"/>
  <c r="N15" i="6"/>
  <c r="L15" i="6"/>
  <c r="K16" i="4"/>
  <c r="M21" i="4"/>
  <c r="M16" i="5"/>
  <c r="P16" i="5" s="1"/>
  <c r="K16" i="5"/>
  <c r="K20" i="4"/>
  <c r="M20" i="5"/>
  <c r="P20" i="5" s="1"/>
  <c r="K20" i="5"/>
  <c r="K17" i="5"/>
  <c r="K21" i="5"/>
  <c r="M17" i="6"/>
  <c r="K17" i="6"/>
  <c r="M14" i="4"/>
  <c r="P14" i="4" s="1"/>
  <c r="N25" i="5"/>
  <c r="G17" i="2" s="1"/>
  <c r="P18" i="4"/>
  <c r="L22" i="8"/>
  <c r="O22" i="8"/>
  <c r="N22" i="8"/>
  <c r="M22" i="8"/>
  <c r="O18" i="8"/>
  <c r="N18" i="8"/>
  <c r="M18" i="8"/>
  <c r="L18" i="8"/>
  <c r="M18" i="6"/>
  <c r="L18" i="6"/>
  <c r="O18" i="6"/>
  <c r="N18" i="6"/>
  <c r="K14" i="6"/>
  <c r="M14" i="6"/>
  <c r="L25" i="5"/>
  <c r="I17" i="2" s="1"/>
  <c r="P15" i="4"/>
  <c r="P16" i="4"/>
  <c r="P22" i="5"/>
  <c r="M15" i="5"/>
  <c r="P15" i="5" s="1"/>
  <c r="M19" i="5"/>
  <c r="P19" i="5" s="1"/>
  <c r="M23" i="5"/>
  <c r="M20" i="8"/>
  <c r="K20" i="8"/>
  <c r="M15" i="8"/>
  <c r="M23" i="8"/>
  <c r="M15" i="6"/>
  <c r="K15" i="6"/>
  <c r="N23" i="4"/>
  <c r="G16" i="2" s="1"/>
  <c r="K19" i="4"/>
  <c r="K15" i="4"/>
  <c r="L23" i="4"/>
  <c r="I16" i="2" s="1"/>
  <c r="P23" i="8" l="1"/>
  <c r="P14" i="6"/>
  <c r="P15" i="8"/>
  <c r="P20" i="8"/>
  <c r="P23" i="5"/>
  <c r="P21" i="4"/>
  <c r="P15" i="6"/>
  <c r="O14" i="8"/>
  <c r="P14" i="8" s="1"/>
  <c r="K17" i="8"/>
  <c r="O17" i="8"/>
  <c r="P17" i="8" s="1"/>
  <c r="O16" i="6"/>
  <c r="P16" i="6" s="1"/>
  <c r="N21" i="6"/>
  <c r="G18" i="2" s="1"/>
  <c r="L21" i="6"/>
  <c r="I18" i="2" s="1"/>
  <c r="O16" i="8"/>
  <c r="P16" i="8" s="1"/>
  <c r="K16" i="8"/>
  <c r="P19" i="8"/>
  <c r="K23" i="5"/>
  <c r="P18" i="6"/>
  <c r="N56" i="7"/>
  <c r="G19" i="2" s="1"/>
  <c r="I19" i="2"/>
  <c r="N24" i="8"/>
  <c r="G20" i="2" s="1"/>
  <c r="P17" i="6"/>
  <c r="K22" i="5"/>
  <c r="K19" i="5"/>
  <c r="K18" i="4"/>
  <c r="K17" i="4"/>
  <c r="K22" i="4"/>
  <c r="O21" i="8"/>
  <c r="K18" i="5"/>
  <c r="K15" i="5"/>
  <c r="K21" i="4"/>
  <c r="K14" i="5"/>
  <c r="L24" i="8"/>
  <c r="I20" i="2" s="1"/>
  <c r="P18" i="8"/>
  <c r="P22" i="8"/>
  <c r="M56" i="7"/>
  <c r="F19" i="2" s="1"/>
  <c r="M21" i="6"/>
  <c r="F18" i="2" s="1"/>
  <c r="M25" i="5"/>
  <c r="F17" i="2" s="1"/>
  <c r="M24" i="8"/>
  <c r="F20" i="2" s="1"/>
  <c r="M23" i="4"/>
  <c r="F16" i="2" s="1"/>
  <c r="K14" i="8" l="1"/>
  <c r="O56" i="7"/>
  <c r="H19" i="2" s="1"/>
  <c r="P23" i="4"/>
  <c r="E16" i="2" s="1"/>
  <c r="A16" i="2" s="1"/>
  <c r="O23" i="4"/>
  <c r="H16" i="2" s="1"/>
  <c r="O24" i="8"/>
  <c r="H20" i="2" s="1"/>
  <c r="P21" i="8"/>
  <c r="P24" i="8" s="1"/>
  <c r="N9" i="8" s="1"/>
  <c r="O21" i="6"/>
  <c r="H18" i="2" s="1"/>
  <c r="O25" i="5"/>
  <c r="H17" i="2" s="1"/>
  <c r="P25" i="5"/>
  <c r="E17" i="2" s="1"/>
  <c r="A17" i="2" s="1"/>
  <c r="P56" i="7"/>
  <c r="E19" i="2" s="1"/>
  <c r="A19" i="2" s="1"/>
  <c r="P21" i="6"/>
  <c r="N9" i="6" s="1"/>
  <c r="B16" i="2" l="1"/>
  <c r="D1" i="4"/>
  <c r="B17" i="2"/>
  <c r="D1" i="5"/>
  <c r="B19" i="2"/>
  <c r="D1" i="7"/>
  <c r="N9" i="4"/>
  <c r="E18" i="2"/>
  <c r="A18" i="2" s="1"/>
  <c r="N9" i="5"/>
  <c r="N9" i="7"/>
  <c r="E20" i="2"/>
  <c r="A20" i="2" s="1"/>
  <c r="B18" i="2" l="1"/>
  <c r="D1" i="6"/>
  <c r="B20" i="2"/>
  <c r="D1" i="8"/>
  <c r="H14" i="3" l="1"/>
  <c r="M14" i="3" s="1"/>
  <c r="N19" i="3"/>
  <c r="L19" i="3"/>
  <c r="H19" i="3"/>
  <c r="N18" i="3"/>
  <c r="L18" i="3"/>
  <c r="H18" i="3"/>
  <c r="N17" i="3"/>
  <c r="L17" i="3"/>
  <c r="H17" i="3"/>
  <c r="N16" i="3"/>
  <c r="L16" i="3"/>
  <c r="H16" i="3"/>
  <c r="N15" i="3"/>
  <c r="L15" i="3"/>
  <c r="H15" i="3"/>
  <c r="N14" i="3"/>
  <c r="L14" i="3"/>
  <c r="O15" i="3" l="1"/>
  <c r="M16" i="3"/>
  <c r="O16" i="3"/>
  <c r="M17" i="3"/>
  <c r="O17" i="3"/>
  <c r="O18" i="3"/>
  <c r="O19" i="3"/>
  <c r="O14" i="3"/>
  <c r="P14" i="3" s="1"/>
  <c r="M18" i="3"/>
  <c r="L20" i="3"/>
  <c r="M15" i="3"/>
  <c r="M19" i="3"/>
  <c r="N20" i="3"/>
  <c r="P16" i="3" l="1"/>
  <c r="P18" i="3"/>
  <c r="P17" i="3"/>
  <c r="K17" i="3"/>
  <c r="P15" i="3"/>
  <c r="P19" i="3"/>
  <c r="G15" i="2"/>
  <c r="K16" i="3"/>
  <c r="K19" i="3"/>
  <c r="K15" i="3"/>
  <c r="K18" i="3"/>
  <c r="K14" i="3"/>
  <c r="I15" i="2"/>
  <c r="M20" i="3"/>
  <c r="P20" i="3" l="1"/>
  <c r="O20" i="3"/>
  <c r="F15" i="2"/>
  <c r="H15" i="2" l="1"/>
  <c r="N9" i="3"/>
  <c r="E15" i="2"/>
  <c r="A15" i="2" s="1"/>
  <c r="B15" i="2" l="1"/>
  <c r="D1" i="3"/>
  <c r="I21" i="2"/>
  <c r="H21" i="2"/>
  <c r="G21" i="2"/>
  <c r="F21" i="2"/>
  <c r="E21" i="2"/>
  <c r="E24" i="2" s="1"/>
  <c r="D11" i="2" l="1"/>
  <c r="E22" i="2"/>
  <c r="E23" i="2" s="1"/>
  <c r="E25" i="2" l="1"/>
  <c r="D10" i="2" l="1"/>
  <c r="C26" i="1"/>
  <c r="C28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Armands Ūbelis</author>
  </authors>
  <commentList>
    <comment ref="B13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186"/>
          </rPr>
          <t xml:space="preserve">ALTUM Kompetentces centrs:
</t>
        </r>
        <r>
          <rPr>
            <sz val="9"/>
            <color indexed="81"/>
            <rFont val="Tahoma"/>
            <family val="2"/>
            <charset val="186"/>
          </rPr>
          <t>Excel šūnu krāsas:
Zaļa- aizpildāmas šūnas
Dzeltena- šūnas automātiski aizpildās
Liekos excel sheet, darba grāmatas, izdzēst
Ar detalizēta informācija, par tāmju aizpildīšanu var iepazīties altum.lv
ALTUM Forma 2 sistēma atpazīst un darbojas tikai ar altum.lv publicētajām tāmju sagatavēm.
Tel. 67774064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Armands Ūbelis</author>
  </authors>
  <commentList>
    <comment ref="D6" authorId="0" shapeId="0" xr:uid="{00000000-0006-0000-0100-000001000000}">
      <text>
        <r>
          <rPr>
            <b/>
            <sz val="9"/>
            <color indexed="81"/>
            <rFont val="Tahoma"/>
            <family val="2"/>
            <charset val="186"/>
          </rPr>
          <t xml:space="preserve">ALTUM Kompetentces centrs:
</t>
        </r>
        <r>
          <rPr>
            <sz val="9"/>
            <color indexed="81"/>
            <rFont val="Tahoma"/>
            <family val="2"/>
            <charset val="186"/>
          </rPr>
          <t>Excel šūnu krāsas:
Zaļa- aizpildāmas šūnas
Dzeltena- šūnas automātiski aizpildās
Liekos excel sheet, darba grāmatas izdzēst
Liekās excel rindas izdzēst
Ar detalizēta informācija, par tāmju aizpildīšanu var iepazīties altum.lv
ALTUM Forma 2 sistēma atpazīst un darbojas tikai ar altum.lv publicētajām tāmju sagatavēm.
Tel. 67774064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Armands Ūbelis</author>
  </authors>
  <commentList>
    <comment ref="D5" authorId="0" shapeId="0" xr:uid="{00000000-0006-0000-0200-000001000000}">
      <text>
        <r>
          <rPr>
            <b/>
            <sz val="9"/>
            <color indexed="81"/>
            <rFont val="Tahoma"/>
            <family val="2"/>
            <charset val="186"/>
          </rPr>
          <t xml:space="preserve">ALTUM Kompetentces centrs:
</t>
        </r>
        <r>
          <rPr>
            <sz val="9"/>
            <color indexed="81"/>
            <rFont val="Tahoma"/>
            <family val="2"/>
            <charset val="186"/>
          </rPr>
          <t>Excel šūnu krāsas:
Zaļa- aizpildāmas šūnas
Dzeltena- šūnas automātiski aizpildās
Liekos excel sheet, darba grāmatas izdzēst
Liekās excel rindas izdzēst
Uzsākt pirmo ierakstu rindā 14
Ar detalizēta informācija, par tāmju aizpildīšanu var iepazīties altum.lv
ALTUM Forma 2 sistēma atpazīst un darbojas tikai ar altum.lv publicētajām tāmju sagatavēm.
Tel. 67774064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Armands Ūbelis</author>
  </authors>
  <commentList>
    <comment ref="D5" authorId="0" shapeId="0" xr:uid="{00000000-0006-0000-0300-000001000000}">
      <text>
        <r>
          <rPr>
            <b/>
            <sz val="9"/>
            <color indexed="81"/>
            <rFont val="Tahoma"/>
            <family val="2"/>
            <charset val="186"/>
          </rPr>
          <t xml:space="preserve">ALTUM Kompetentces centrs:
</t>
        </r>
        <r>
          <rPr>
            <sz val="9"/>
            <color indexed="81"/>
            <rFont val="Tahoma"/>
            <family val="2"/>
            <charset val="186"/>
          </rPr>
          <t>Excel šūnu krāsas:
Zaļa- aizpildāmas šūnas
Dzeltena- šūnas automātiski aizpildās
Liekos excel sheet, darba grāmatas izdzēst
Liekās excel rindas izdzēst
Uzsākt pirmo ierakstu rindā 14
Ar detalizēta informācija, par tāmju aizpildīšanu var iepazīties altum.lv
ALTUM Forma 2 sistēma atpazīst un darbojas tikai ar altum.lv publicētajām tāmju sagatavēm.
Tel. 67774064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Armands Ūbelis</author>
  </authors>
  <commentList>
    <comment ref="D5" authorId="0" shapeId="0" xr:uid="{00000000-0006-0000-0400-000001000000}">
      <text>
        <r>
          <rPr>
            <b/>
            <sz val="9"/>
            <color indexed="81"/>
            <rFont val="Tahoma"/>
            <family val="2"/>
            <charset val="186"/>
          </rPr>
          <t xml:space="preserve">ALTUM Kompetentces centrs:
</t>
        </r>
        <r>
          <rPr>
            <sz val="9"/>
            <color indexed="81"/>
            <rFont val="Tahoma"/>
            <family val="2"/>
            <charset val="186"/>
          </rPr>
          <t>Excel šūnu krāsas:
Zaļa- aizpildāmas šūnas
Dzeltena- šūnas automātiski aizpildās
Liekos excel sheet, darba grāmatas izdzēst
Liekās excel rindas izdzēst
Uzsākt pirmo ierakstu rindā 14
Ar detalizēta informācija, par tāmju aizpildīšanu var iepazīties altum.lv
ALTUM Forma 2 sistēma atpazīst un darbojas tikai ar altum.lv publicētajām tāmju sagatavēm.
Tel. 67774064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Armands Ūbelis</author>
  </authors>
  <commentList>
    <comment ref="D5" authorId="0" shapeId="0" xr:uid="{00000000-0006-0000-0500-000001000000}">
      <text>
        <r>
          <rPr>
            <b/>
            <sz val="9"/>
            <color indexed="81"/>
            <rFont val="Tahoma"/>
            <family val="2"/>
            <charset val="186"/>
          </rPr>
          <t xml:space="preserve">ALTUM Kompetentces centrs:
</t>
        </r>
        <r>
          <rPr>
            <sz val="9"/>
            <color indexed="81"/>
            <rFont val="Tahoma"/>
            <family val="2"/>
            <charset val="186"/>
          </rPr>
          <t>Excel šūnu krāsas:
Zaļa- aizpildāmas šūnas
Dzeltena- šūnas automātiski aizpildās
Liekos excel sheet, darba grāmatas izdzēst
Liekās excel rindas izdzēst
Uzsākt pirmo ierakstu rindā 14
Ar detalizēta informācija, par tāmju aizpildīšanu var iepazīties altum.lv
ALTUM Forma 2 sistēma atpazīst un darbojas tikai ar altum.lv publicētajām tāmju sagatavēm.
Tel. 67774064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Armands Ūbelis</author>
  </authors>
  <commentList>
    <comment ref="D5" authorId="0" shapeId="0" xr:uid="{00000000-0006-0000-0600-000001000000}">
      <text>
        <r>
          <rPr>
            <b/>
            <sz val="9"/>
            <color indexed="81"/>
            <rFont val="Tahoma"/>
            <family val="2"/>
            <charset val="186"/>
          </rPr>
          <t xml:space="preserve">ALTUM Kompetentces centrs:
</t>
        </r>
        <r>
          <rPr>
            <sz val="9"/>
            <color indexed="81"/>
            <rFont val="Tahoma"/>
            <family val="2"/>
            <charset val="186"/>
          </rPr>
          <t>Excel šūnu krāsas:
Zaļa- aizpildāmas šūnas
Dzeltena- šūnas automātiski aizpildās
Liekos excel sheet, darba grāmatas izdzēst
Liekās excel rindas izdzēst
Uzsākt pirmo ierakstu rindā 14
Ar detalizēta informācija, par tāmju aizpildīšanu var iepazīties altum.lv
ALTUM Forma 2 sistēma atpazīst un darbojas tikai ar altum.lv publicētajām tāmju sagatavēm.
Tel. 67774064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Armands Ūbelis</author>
  </authors>
  <commentList>
    <comment ref="D5" authorId="0" shapeId="0" xr:uid="{00000000-0006-0000-0700-000001000000}">
      <text>
        <r>
          <rPr>
            <b/>
            <sz val="9"/>
            <color indexed="81"/>
            <rFont val="Tahoma"/>
            <family val="2"/>
            <charset val="186"/>
          </rPr>
          <t xml:space="preserve">ALTUM Kompetentces centrs:
</t>
        </r>
        <r>
          <rPr>
            <sz val="9"/>
            <color indexed="81"/>
            <rFont val="Tahoma"/>
            <family val="2"/>
            <charset val="186"/>
          </rPr>
          <t>Excel šūnu krāsas:
Zaļa- aizpildāmas šūnas
Dzeltena- šūnas automātiski aizpildās
Liekos excel sheet, darba grāmatas izdzēst
Liekās excel rindas izdzēst
Uzsākt pirmo ierakstu rindā 14
Ar detalizēta informācija, par tāmju aizpildīšanu var iepazīties altum.lv
ALTUM Forma 2 sistēma atpazīst un darbojas tikai ar altum.lv publicētajām tāmju sagatavēm.
Tel. 67774064</t>
        </r>
      </text>
    </comment>
  </commentList>
</comments>
</file>

<file path=xl/sharedStrings.xml><?xml version="1.0" encoding="utf-8"?>
<sst xmlns="http://schemas.openxmlformats.org/spreadsheetml/2006/main" count="445" uniqueCount="166">
  <si>
    <t>APSTIPRINU</t>
  </si>
  <si>
    <t>(pasūtītāja paraksts un tā atsifrējums)</t>
  </si>
  <si>
    <t>Z.v.</t>
  </si>
  <si>
    <t>____________.gada____.____________</t>
  </si>
  <si>
    <t>Būvniecības koptāme</t>
  </si>
  <si>
    <t>Attiecināmās izmaksas</t>
  </si>
  <si>
    <t xml:space="preserve">Būves nosaukums: </t>
  </si>
  <si>
    <t>Daudzdzīvokļu dzīvojamā ēka</t>
  </si>
  <si>
    <t xml:space="preserve">Objekta nosaukums: </t>
  </si>
  <si>
    <t>Daudzdzīvokļu dzīvojamās ēkas energoefektivitātes paaugstināšanas pasākumi</t>
  </si>
  <si>
    <t xml:space="preserve">Objekta adrese: </t>
  </si>
  <si>
    <t>Kurzemes iela 4/6, Liepāja</t>
  </si>
  <si>
    <t xml:space="preserve">Pasūtījuma Nr: </t>
  </si>
  <si>
    <t>2019/3-62/147</t>
  </si>
  <si>
    <t>Nr. P.k.</t>
  </si>
  <si>
    <t>Objekta nosaukums</t>
  </si>
  <si>
    <t>Objekta izmaksas (EUR)</t>
  </si>
  <si>
    <t>Daudzdzīvokļu dzīvojamās ēkas energoefektivitātes paaugstināšanas pasākumi Kurzemes ielā 4/6, Liepājā</t>
  </si>
  <si>
    <t>Kopā:</t>
  </si>
  <si>
    <t>PVN (21%)</t>
  </si>
  <si>
    <t>Sastādīja</t>
  </si>
  <si>
    <t>(paraksts un tā atšifrējums, datums)</t>
  </si>
  <si>
    <t>Sertifikāta Nr.</t>
  </si>
  <si>
    <t>Ievērībai!</t>
  </si>
  <si>
    <t>Pretendents ir tiesīgs izmantot tikai Pasūtītāja pievienoto būvizmaksu noteikšanas tāmes veidni.</t>
  </si>
  <si>
    <t>Kopsavilkuma aprēķini pa darbu veidiem vai konstruktīvo elementu veidiem</t>
  </si>
  <si>
    <t>(darba veids vai konstruktīvā elementa nosaukums)</t>
  </si>
  <si>
    <t>Būves nosaukums:</t>
  </si>
  <si>
    <t>Objekta adrese:</t>
  </si>
  <si>
    <t>Pasūtījuma Nr.</t>
  </si>
  <si>
    <t>Par kopejo summu, EUR</t>
  </si>
  <si>
    <t>Kopējā darbietilpība, c/h</t>
  </si>
  <si>
    <t>Nr.p.k.</t>
  </si>
  <si>
    <t>kods; tāmes Nr:</t>
  </si>
  <si>
    <t>Darba veids vai konstruktīvā elementa nosaukums</t>
  </si>
  <si>
    <t>Tāmes izmaksas (EUR)</t>
  </si>
  <si>
    <t>Tai skaitā</t>
  </si>
  <si>
    <t>Darbietilpība (c/h)</t>
  </si>
  <si>
    <t>darba alga (EUR)</t>
  </si>
  <si>
    <t>materiāli (EUR)</t>
  </si>
  <si>
    <t>mehānismi (EUR)</t>
  </si>
  <si>
    <t>Kopā</t>
  </si>
  <si>
    <t xml:space="preserve">Virsizdevumi </t>
  </si>
  <si>
    <t>t.sk.darba aizsardzība</t>
  </si>
  <si>
    <t xml:space="preserve">Peļņa </t>
  </si>
  <si>
    <t>Pavisam kopā</t>
  </si>
  <si>
    <t>Finanšu rezerve</t>
  </si>
  <si>
    <t>Kopā ar finanšu rezervi</t>
  </si>
  <si>
    <t>Pārbaudīja</t>
  </si>
  <si>
    <t>Piezīme:</t>
  </si>
  <si>
    <t xml:space="preserve">• Siltināšanas un apmešanas darbi veicami saskaņā ar ETAG 004 „Eiropas tehniskā apstiprinājuma pamatnostādne ārējās siltumizolācijas sistēmām un apmetumam” </t>
  </si>
  <si>
    <t>• Visiem būvmateriāliem jābūt marķētiem ar CE zīmi.</t>
  </si>
  <si>
    <t xml:space="preserve">Lokālā tāme Nr. </t>
  </si>
  <si>
    <t>Demontāžas un sagatavošanas darbi</t>
  </si>
  <si>
    <t>Tāmes  izmaksas  EUR</t>
  </si>
  <si>
    <t>Kods</t>
  </si>
  <si>
    <t>Darba nosaukums</t>
  </si>
  <si>
    <t>Mērvienība</t>
  </si>
  <si>
    <t>Daudzums</t>
  </si>
  <si>
    <t>Vienības izmaksas</t>
  </si>
  <si>
    <t>Kopā uz visu apjomu</t>
  </si>
  <si>
    <t>Laika norma (c/h)</t>
  </si>
  <si>
    <t>Darba samaksas likme (EUR/h)</t>
  </si>
  <si>
    <t>Darba alga (EUR)</t>
  </si>
  <si>
    <t>Būvizstrādājumi (EUR)</t>
  </si>
  <si>
    <t>Mehānismi (EUR)</t>
  </si>
  <si>
    <t>Kopā (EUR)</t>
  </si>
  <si>
    <t xml:space="preserve">Skārda lietus ūdens novadīšanas elementu demontāža </t>
  </si>
  <si>
    <t>m</t>
  </si>
  <si>
    <t>Esošā jumta seguma demontāža</t>
  </si>
  <si>
    <t>m2</t>
  </si>
  <si>
    <t>Esošā deļu klāja demontāža</t>
  </si>
  <si>
    <t>Skursteņu apdares atjaunošana</t>
  </si>
  <si>
    <t>Ventilācijas kanālu tīrīšana</t>
  </si>
  <si>
    <t>obj</t>
  </si>
  <si>
    <t>Esošās koka apdares un dekoratīvo elementu demontāža demontāža</t>
  </si>
  <si>
    <t xml:space="preserve">Tiešās izmaksas kopā, t. sk. darba devēja sociālais nodoklis 23.59% </t>
  </si>
  <si>
    <t>Sertifikāta Nr</t>
  </si>
  <si>
    <t>Jumts</t>
  </si>
  <si>
    <t>Maināmās spāres 75 x 150(h) mm; L=6360</t>
  </si>
  <si>
    <t>gab</t>
  </si>
  <si>
    <t>Esošo jumta koka konstrukciju sagatavošana jumta ieklāšanai</t>
  </si>
  <si>
    <t>Jumta piespiedējlatu 50*30mm montāža un difūzijas membrānas ieklāšana</t>
  </si>
  <si>
    <t>Retināta dēļu klāja 100x32(h) mm; S=250mm montāža un līmeņošana sateknēs</t>
  </si>
  <si>
    <t>Jumta iesegums - gludais skārds</t>
  </si>
  <si>
    <t>Jumta koka konstrukciju apstrāde ar antipirēniem</t>
  </si>
  <si>
    <t>Lietus ūdens novadīšanas tekņu montāža (horizontāli)</t>
  </si>
  <si>
    <t>Lietus ūdens novadīšanas noteku montāža (vertikāli)</t>
  </si>
  <si>
    <t>Sniega barjeru uzstādīšana</t>
  </si>
  <si>
    <t>Sienas</t>
  </si>
  <si>
    <t>Koka karkasa 50x150(h) mm montāža siltumizolācijai (sētas pusē); solis 600mm</t>
  </si>
  <si>
    <t>Koka karkasa 50x70(h) mm montāža siltumizolācijai (Kurzemes ielas fasāde); solis 600mm</t>
  </si>
  <si>
    <t>Siltumizolācijas 150mm montāža (sētas pusē) λ&lt;=0,037 W/(mK)</t>
  </si>
  <si>
    <t>Siltumizolācijas 70mm montāža (Kurzemes ielas fasāde) λ&lt;=0,037 W/(mK)</t>
  </si>
  <si>
    <t>Pretvēja izolācijas montāža</t>
  </si>
  <si>
    <t xml:space="preserve">Latojojuma 50x35(h) mm montāža </t>
  </si>
  <si>
    <t>Koka dēļu apdares montāža 20x120mm un krāsošana</t>
  </si>
  <si>
    <t>Dekoratīvo detaļu izgatavošana, krāsošana un montāža. Analogi esošajām (skat.lapu AR-9)</t>
  </si>
  <si>
    <t>Starpdzegu izgatavošana, krāsošana un montāža, analogi esošajām</t>
  </si>
  <si>
    <t>Cokola daļas krāsošana</t>
  </si>
  <si>
    <t>Bēniņu siltināšana</t>
  </si>
  <si>
    <t>Izdedžu, skaidu slāņa izvākšana starp sijām, nonešana uz būvgružu konteineri b=250mm</t>
  </si>
  <si>
    <t>Pārseguma koka konstrukciju apstrāde ar antipirēniem</t>
  </si>
  <si>
    <t>Tvaika izolācijas ieklāšana</t>
  </si>
  <si>
    <t>Beramās siltumizolācijas iestrāde b=400mm λ&lt;=0,042 W/(mK)</t>
  </si>
  <si>
    <t>Koka laipu izgatavošana, montāža 900mm platumā  (sk.lapu AR-4)</t>
  </si>
  <si>
    <t>Bēniņu durvju maiņa, uzstādot siltinātas 700x2000(h)mm,
hermētiskas durvis ar U&lt;=1.8 W/(m2xK)</t>
  </si>
  <si>
    <t>gab.</t>
  </si>
  <si>
    <t>Pretvēja izolācija</t>
  </si>
  <si>
    <t>Logi un durvis</t>
  </si>
  <si>
    <t>Logu novietošana vienā plaknē ar fasādi, logu aplodu atjaunošana</t>
  </si>
  <si>
    <t>Nenomainīto koka logu maiņa pret logiem ar U&lt;=1.0 W/(m2xK) ar ventilācijas vārstiem</t>
  </si>
  <si>
    <t>PVC rāmja logs  L-1  1990 x 765</t>
  </si>
  <si>
    <t>PVC rāmja logs  L-2 1990 x 795</t>
  </si>
  <si>
    <t>PVC rāmja logs  L-3  930 x 550</t>
  </si>
  <si>
    <t>PVC rāmja logs  L-4  1990 x 1060</t>
  </si>
  <si>
    <t>PVC rāmja logs  L-5 960 x 900</t>
  </si>
  <si>
    <t>PVC rāmja logs  L-6 1990 x 980</t>
  </si>
  <si>
    <t>PVC rāmja logs  L-7 1110 x 870</t>
  </si>
  <si>
    <t>Vēdināšanas lūka  L-8 ø250</t>
  </si>
  <si>
    <t>PVC rāmja logs  L-9 780 x 1060</t>
  </si>
  <si>
    <t>Nenomainīto koka durvju maiņa pret durvīm ar U&lt;=2.0 W/(m2xK)</t>
  </si>
  <si>
    <t>Ārdurvis ar blīvējumu piedurlīstēs D-1 2100 x 700 (vai ekvivalents nomainītajām ārdurvīm)</t>
  </si>
  <si>
    <t>Ārdurvis ar blīvējumu piedurlīstēs D-2 2100 x 900 (vai ekvivalents nomainītajām ārdurvīm)</t>
  </si>
  <si>
    <t>Ieejas portālu atjaunošana, skatīt lapu AR-6, AR-9</t>
  </si>
  <si>
    <t>Metāla ārējās palodzes maināmajiem logiem</t>
  </si>
  <si>
    <t>Logam tipam  L-1  L=925mm</t>
  </si>
  <si>
    <t>Logam tipam  L-2  L=955mm</t>
  </si>
  <si>
    <t>Logam tipam  L-3  L=710mm</t>
  </si>
  <si>
    <t>Logam tipam  L-4  L=1220mm</t>
  </si>
  <si>
    <t>Logam tipam  L-5  L=1060mm</t>
  </si>
  <si>
    <t>Logam tipam  L-6  L=1140mm</t>
  </si>
  <si>
    <t>Logam tipam  L-7  L=1030mm</t>
  </si>
  <si>
    <t>Logam tipam  L-9  L=1120mm</t>
  </si>
  <si>
    <t>PVC iekšējās palodzes maināmajiem logiem</t>
  </si>
  <si>
    <t>Logam tipam  L-1  L=865mm</t>
  </si>
  <si>
    <t>Logam tipam  L-2  L=895mm</t>
  </si>
  <si>
    <t>Logam tipam  L-3  L=650mm</t>
  </si>
  <si>
    <t>Logam tipam  L-4  L=1160mm</t>
  </si>
  <si>
    <t>Logam tipam  L-5  L=1000mm</t>
  </si>
  <si>
    <t>Logam tipam  L-6  L=1080mm</t>
  </si>
  <si>
    <t>Logam tipam  L-7  L=970mm</t>
  </si>
  <si>
    <t>Logam tipam  L-9  L=1160mm</t>
  </si>
  <si>
    <t>PENOSIL Premium SpeedFix Construction 878  vai ekvivalents) līmējošas putas</t>
  </si>
  <si>
    <t>PENOSIL Window Tape Full Glue+1 (vai ekvivalents) Internal Iekšējā tvaiku izolācijas logu lente 150 mm ar pilno līmi</t>
  </si>
  <si>
    <t>PENOSIL Window Tape Full Glue+1 External Logu  (vai ekvivalents) pretvēja lente 100mm</t>
  </si>
  <si>
    <t>PENOSIL Window Tape Full Glue+1 External (vai ekvivalents) Ārējā logu lente ar pilno līmi divās rindās, 20mm platums salaiduma platums 7-12mm</t>
  </si>
  <si>
    <t>PENOSIL Premium Elastic Gunfoam (vai ekvivalents) Elastīgas izolācijas putas</t>
  </si>
  <si>
    <t>Ventilācijas vārstu montēšana esošajos logos</t>
  </si>
  <si>
    <t>5.13.</t>
  </si>
  <si>
    <t>Metāla ārējās palodzes nemaināmajiem logiem</t>
  </si>
  <si>
    <t>Dažādi</t>
  </si>
  <si>
    <t>Būvtāfeles izgatavošana, uzstādīšana</t>
  </si>
  <si>
    <t>Ugunsdzēsības stenda izgatavošana, uzstādīšana</t>
  </si>
  <si>
    <t>Brīdinājuma zīmju izgatavošana, uzstādīšana</t>
  </si>
  <si>
    <t>Biotualetes uzstādīšana, noma ar tīrīšanu</t>
  </si>
  <si>
    <t>Būvmateriālu pagaidu novietnes izbūve</t>
  </si>
  <si>
    <t>Strādnieku sadzīves konteinera uzstādīšana, noma, t.sk.piegāde, aizvešana 2.9x2.4x2.6m</t>
  </si>
  <si>
    <t>Būvdarbu vadītāja/instrumentu konteinera uzstādīšana, noma, t.sk.piegāde,aizvešana 2.9x2.4x2.6m</t>
  </si>
  <si>
    <t>Sastatņu un sieta piegāde, uzstādīšana, noma, demontāža, aizvešana</t>
  </si>
  <si>
    <t>m2 vert.pl.</t>
  </si>
  <si>
    <t>Būvgružu izvešana, utilizācija</t>
  </si>
  <si>
    <t>m3</t>
  </si>
  <si>
    <t>Teritorijas regulāra sakopšana būvdarbu laikā un pēc būvdarbu veikšanas</t>
  </si>
  <si>
    <t>Tāme sastādīta 2021.gada</t>
  </si>
  <si>
    <t>Tāme sastādīta 2021. gada tirgus cenās, pamatojoties uz AR daļas rasējumiem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</si>
</sst>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0;;"/>
    <numFmt numFmtId="165" formatCode="0;;"/>
    <numFmt numFmtId="166" formatCode="0.0%"/>
    <numFmt numFmtId="167" formatCode="0.0;;"/>
    <numFmt numFmtId="168" formatCode="0.0"/>
    <numFmt numFmtId="169" formatCode="0.000"/>
  </numFmts>
  <fonts count="19" x14ac:knownFonts="1">
    <font>
      <sz val="11"/>
      <color theme="1"/>
      <name val="Calibri"/>
      <family val="2"/>
      <charset val="186"/>
      <scheme val="minor"/>
    </font>
    <font>
      <sz val="8"/>
      <name val="Arial"/>
      <family val="2"/>
      <charset val="186"/>
    </font>
    <font>
      <b/>
      <sz val="8"/>
      <name val="Arial"/>
      <family val="2"/>
      <charset val="186"/>
    </font>
    <font>
      <sz val="10"/>
      <name val="Arial"/>
      <family val="2"/>
      <charset val="186"/>
    </font>
    <font>
      <sz val="10"/>
      <name val="Arial"/>
      <family val="2"/>
      <charset val="204"/>
    </font>
    <font>
      <sz val="8"/>
      <name val="Arial"/>
      <family val="2"/>
    </font>
    <font>
      <sz val="9"/>
      <color indexed="81"/>
      <name val="Tahoma"/>
      <family val="2"/>
      <charset val="186"/>
    </font>
    <font>
      <b/>
      <sz val="9"/>
      <color indexed="81"/>
      <name val="Tahoma"/>
      <family val="2"/>
      <charset val="186"/>
    </font>
    <font>
      <b/>
      <sz val="9"/>
      <name val="Arial Narrow"/>
      <family val="2"/>
      <charset val="186"/>
    </font>
    <font>
      <b/>
      <sz val="9"/>
      <name val="Arial"/>
      <family val="2"/>
      <charset val="186"/>
    </font>
    <font>
      <i/>
      <sz val="9"/>
      <name val="Arial Narrow"/>
      <family val="2"/>
      <charset val="204"/>
    </font>
    <font>
      <sz val="11"/>
      <color theme="1"/>
      <name val="Calibri"/>
      <family val="2"/>
      <charset val="186"/>
      <scheme val="minor"/>
    </font>
    <font>
      <sz val="8"/>
      <color rgb="FFFF0000"/>
      <name val="Arial"/>
      <family val="2"/>
      <charset val="186"/>
    </font>
    <font>
      <sz val="9"/>
      <color rgb="FFFF0000"/>
      <name val="Arial"/>
      <family val="2"/>
      <charset val="186"/>
    </font>
    <font>
      <sz val="11"/>
      <color rgb="FFFF0000"/>
      <name val="Arial"/>
      <family val="2"/>
      <charset val="186"/>
    </font>
    <font>
      <sz val="12"/>
      <color rgb="FFFF0000"/>
      <name val="Arial"/>
      <family val="2"/>
      <charset val="186"/>
    </font>
    <font>
      <sz val="12"/>
      <color rgb="FF92D050"/>
      <name val="Arial"/>
      <family val="2"/>
      <charset val="186"/>
    </font>
    <font>
      <sz val="8"/>
      <color rgb="FF92D050"/>
      <name val="Arial"/>
      <family val="2"/>
      <charset val="186"/>
    </font>
    <font>
      <i/>
      <sz val="6"/>
      <color rgb="FF92D05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</fills>
  <borders count="5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0" fontId="3" fillId="0" borderId="0"/>
    <xf numFmtId="0" fontId="4" fillId="0" borderId="0"/>
    <xf numFmtId="9" fontId="11" fillId="0" borderId="0" applyFont="0" applyFill="0" applyBorder="0" applyAlignment="0" applyProtection="0"/>
  </cellStyleXfs>
  <cellXfs count="222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6" xfId="0" applyFont="1" applyBorder="1"/>
    <xf numFmtId="4" fontId="1" fillId="0" borderId="7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0" fontId="1" fillId="0" borderId="10" xfId="0" applyFont="1" applyBorder="1"/>
    <xf numFmtId="0" fontId="2" fillId="0" borderId="11" xfId="0" applyFont="1" applyBorder="1" applyAlignment="1">
      <alignment horizontal="right"/>
    </xf>
    <xf numFmtId="2" fontId="2" fillId="0" borderId="12" xfId="0" applyNumberFormat="1" applyFont="1" applyBorder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2" fontId="1" fillId="0" borderId="14" xfId="0" applyNumberFormat="1" applyFont="1" applyBorder="1" applyAlignment="1">
      <alignment horizontal="center" vertical="center"/>
    </xf>
    <xf numFmtId="0" fontId="1" fillId="0" borderId="0" xfId="0" applyFont="1" applyAlignment="1">
      <alignment wrapText="1"/>
    </xf>
    <xf numFmtId="0" fontId="1" fillId="0" borderId="26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2" fontId="1" fillId="0" borderId="0" xfId="0" applyNumberFormat="1" applyFont="1"/>
    <xf numFmtId="0" fontId="1" fillId="0" borderId="0" xfId="0" applyFont="1" applyAlignment="1">
      <alignment vertical="center"/>
    </xf>
    <xf numFmtId="164" fontId="1" fillId="0" borderId="21" xfId="0" applyNumberFormat="1" applyFont="1" applyBorder="1" applyAlignment="1">
      <alignment horizontal="center" vertical="center" wrapText="1"/>
    </xf>
    <xf numFmtId="164" fontId="1" fillId="0" borderId="2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2" fontId="1" fillId="0" borderId="0" xfId="0" applyNumberFormat="1" applyFont="1" applyAlignment="1">
      <alignment horizontal="center" vertical="center"/>
    </xf>
    <xf numFmtId="2" fontId="1" fillId="0" borderId="0" xfId="0" applyNumberFormat="1" applyFont="1" applyAlignment="1">
      <alignment vertical="center"/>
    </xf>
    <xf numFmtId="0" fontId="2" fillId="0" borderId="0" xfId="0" applyFont="1" applyAlignment="1">
      <alignment horizontal="right" vertical="center"/>
    </xf>
    <xf numFmtId="14" fontId="1" fillId="0" borderId="0" xfId="0" applyNumberFormat="1" applyFont="1" applyAlignment="1">
      <alignment horizontal="left"/>
    </xf>
    <xf numFmtId="0" fontId="1" fillId="0" borderId="29" xfId="0" applyFont="1" applyBorder="1" applyAlignment="1">
      <alignment wrapText="1"/>
    </xf>
    <xf numFmtId="164" fontId="2" fillId="0" borderId="10" xfId="0" applyNumberFormat="1" applyFont="1" applyBorder="1" applyAlignment="1">
      <alignment horizontal="center"/>
    </xf>
    <xf numFmtId="164" fontId="2" fillId="0" borderId="12" xfId="0" applyNumberFormat="1" applyFont="1" applyBorder="1" applyAlignment="1">
      <alignment horizontal="center"/>
    </xf>
    <xf numFmtId="164" fontId="1" fillId="0" borderId="4" xfId="0" applyNumberFormat="1" applyFont="1" applyBorder="1" applyAlignment="1">
      <alignment horizontal="center"/>
    </xf>
    <xf numFmtId="164" fontId="1" fillId="0" borderId="0" xfId="0" applyNumberFormat="1" applyFont="1"/>
    <xf numFmtId="164" fontId="1" fillId="0" borderId="35" xfId="0" applyNumberFormat="1" applyFont="1" applyBorder="1" applyAlignment="1">
      <alignment horizontal="center"/>
    </xf>
    <xf numFmtId="164" fontId="1" fillId="0" borderId="5" xfId="0" applyNumberFormat="1" applyFont="1" applyBorder="1" applyAlignment="1">
      <alignment horizontal="center" vertical="center"/>
    </xf>
    <xf numFmtId="164" fontId="1" fillId="0" borderId="29" xfId="0" applyNumberFormat="1" applyFont="1" applyBorder="1" applyAlignment="1">
      <alignment vertical="top" wrapText="1"/>
    </xf>
    <xf numFmtId="164" fontId="1" fillId="0" borderId="29" xfId="2" applyNumberFormat="1" applyFont="1" applyBorder="1" applyAlignment="1">
      <alignment horizontal="center" vertical="center"/>
    </xf>
    <xf numFmtId="164" fontId="2" fillId="0" borderId="30" xfId="2" applyNumberFormat="1" applyFont="1" applyBorder="1" applyAlignment="1">
      <alignment horizontal="center" vertical="center"/>
    </xf>
    <xf numFmtId="164" fontId="1" fillId="0" borderId="5" xfId="2" applyNumberFormat="1" applyFont="1" applyBorder="1" applyAlignment="1">
      <alignment horizontal="center" vertical="center"/>
    </xf>
    <xf numFmtId="9" fontId="1" fillId="0" borderId="0" xfId="0" applyNumberFormat="1" applyFont="1"/>
    <xf numFmtId="165" fontId="1" fillId="0" borderId="0" xfId="0" applyNumberFormat="1" applyFont="1" applyAlignment="1">
      <alignment vertical="center"/>
    </xf>
    <xf numFmtId="0" fontId="1" fillId="0" borderId="41" xfId="0" applyFont="1" applyBorder="1"/>
    <xf numFmtId="2" fontId="1" fillId="0" borderId="31" xfId="0" applyNumberFormat="1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/>
    </xf>
    <xf numFmtId="164" fontId="1" fillId="0" borderId="21" xfId="0" applyNumberFormat="1" applyFont="1" applyBorder="1" applyAlignment="1">
      <alignment horizontal="center" vertical="center"/>
    </xf>
    <xf numFmtId="164" fontId="1" fillId="0" borderId="22" xfId="0" applyNumberFormat="1" applyFont="1" applyBorder="1" applyAlignment="1">
      <alignment horizontal="center" vertical="center" wrapText="1"/>
    </xf>
    <xf numFmtId="164" fontId="1" fillId="0" borderId="29" xfId="0" applyNumberFormat="1" applyFont="1" applyBorder="1" applyAlignment="1">
      <alignment horizontal="center" vertical="center"/>
    </xf>
    <xf numFmtId="164" fontId="1" fillId="0" borderId="30" xfId="0" applyNumberFormat="1" applyFont="1" applyBorder="1" applyAlignment="1">
      <alignment horizontal="center" vertical="center" wrapText="1"/>
    </xf>
    <xf numFmtId="164" fontId="1" fillId="0" borderId="42" xfId="0" applyNumberFormat="1" applyFont="1" applyBorder="1" applyAlignment="1">
      <alignment horizontal="center" vertical="center" wrapText="1"/>
    </xf>
    <xf numFmtId="164" fontId="1" fillId="0" borderId="16" xfId="0" quotePrefix="1" applyNumberFormat="1" applyFont="1" applyBorder="1" applyAlignment="1">
      <alignment horizontal="center"/>
    </xf>
    <xf numFmtId="164" fontId="1" fillId="0" borderId="16" xfId="0" applyNumberFormat="1" applyFont="1" applyBorder="1" applyAlignment="1">
      <alignment horizontal="center"/>
    </xf>
    <xf numFmtId="0" fontId="2" fillId="0" borderId="34" xfId="0" applyFont="1" applyBorder="1" applyAlignment="1">
      <alignment horizontal="center" vertical="center" textRotation="90" wrapText="1"/>
    </xf>
    <xf numFmtId="0" fontId="1" fillId="0" borderId="44" xfId="0" applyFont="1" applyBorder="1" applyAlignment="1">
      <alignment horizontal="center" vertical="center" wrapText="1"/>
    </xf>
    <xf numFmtId="164" fontId="1" fillId="0" borderId="44" xfId="0" applyNumberFormat="1" applyFont="1" applyBorder="1" applyAlignment="1">
      <alignment vertical="top" wrapText="1"/>
    </xf>
    <xf numFmtId="164" fontId="2" fillId="0" borderId="44" xfId="0" applyNumberFormat="1" applyFont="1" applyBorder="1" applyAlignment="1">
      <alignment horizontal="center" vertical="center" wrapText="1"/>
    </xf>
    <xf numFmtId="164" fontId="1" fillId="0" borderId="44" xfId="2" applyNumberFormat="1" applyFont="1" applyBorder="1" applyAlignment="1">
      <alignment horizontal="center" vertical="center"/>
    </xf>
    <xf numFmtId="164" fontId="2" fillId="0" borderId="45" xfId="2" applyNumberFormat="1" applyFont="1" applyBorder="1" applyAlignment="1">
      <alignment horizontal="center" vertical="center"/>
    </xf>
    <xf numFmtId="164" fontId="1" fillId="0" borderId="45" xfId="0" applyNumberFormat="1" applyFont="1" applyBorder="1" applyAlignment="1">
      <alignment horizontal="center" vertical="center" wrapText="1"/>
    </xf>
    <xf numFmtId="164" fontId="1" fillId="0" borderId="43" xfId="2" applyNumberFormat="1" applyFont="1" applyBorder="1" applyAlignment="1">
      <alignment horizontal="center" vertical="center"/>
    </xf>
    <xf numFmtId="164" fontId="2" fillId="0" borderId="10" xfId="3" applyNumberFormat="1" applyFont="1" applyBorder="1" applyAlignment="1">
      <alignment horizontal="center" vertical="center"/>
    </xf>
    <xf numFmtId="164" fontId="2" fillId="0" borderId="13" xfId="3" applyNumberFormat="1" applyFont="1" applyBorder="1" applyAlignment="1">
      <alignment horizontal="center" vertical="center"/>
    </xf>
    <xf numFmtId="164" fontId="2" fillId="0" borderId="14" xfId="3" applyNumberFormat="1" applyFont="1" applyBorder="1" applyAlignment="1">
      <alignment horizontal="center" vertical="center"/>
    </xf>
    <xf numFmtId="166" fontId="2" fillId="0" borderId="4" xfId="0" applyNumberFormat="1" applyFont="1" applyBorder="1" applyAlignment="1">
      <alignment horizontal="center"/>
    </xf>
    <xf numFmtId="166" fontId="1" fillId="0" borderId="7" xfId="0" applyNumberFormat="1" applyFont="1" applyBorder="1" applyAlignment="1">
      <alignment horizontal="center"/>
    </xf>
    <xf numFmtId="166" fontId="2" fillId="0" borderId="7" xfId="0" applyNumberFormat="1" applyFont="1" applyBorder="1" applyAlignment="1">
      <alignment horizontal="center"/>
    </xf>
    <xf numFmtId="165" fontId="1" fillId="0" borderId="2" xfId="0" applyNumberFormat="1" applyFont="1" applyBorder="1" applyAlignment="1">
      <alignment horizontal="center" vertical="center" wrapText="1"/>
    </xf>
    <xf numFmtId="165" fontId="1" fillId="0" borderId="5" xfId="0" applyNumberFormat="1" applyFont="1" applyBorder="1" applyAlignment="1">
      <alignment horizontal="center" vertical="center" wrapText="1"/>
    </xf>
    <xf numFmtId="0" fontId="1" fillId="0" borderId="40" xfId="0" applyFont="1" applyBorder="1" applyAlignment="1">
      <alignment wrapText="1"/>
    </xf>
    <xf numFmtId="0" fontId="2" fillId="0" borderId="40" xfId="0" applyFont="1" applyBorder="1" applyAlignment="1">
      <alignment wrapText="1"/>
    </xf>
    <xf numFmtId="0" fontId="2" fillId="0" borderId="38" xfId="0" applyFont="1" applyBorder="1" applyAlignment="1">
      <alignment wrapText="1"/>
    </xf>
    <xf numFmtId="164" fontId="1" fillId="0" borderId="0" xfId="0" applyNumberFormat="1" applyFont="1" applyAlignment="1">
      <alignment horizontal="center" vertical="justify"/>
    </xf>
    <xf numFmtId="1" fontId="1" fillId="0" borderId="5" xfId="0" applyNumberFormat="1" applyFont="1" applyBorder="1" applyAlignment="1">
      <alignment horizontal="center" vertical="center" wrapText="1"/>
    </xf>
    <xf numFmtId="1" fontId="5" fillId="0" borderId="5" xfId="0" applyNumberFormat="1" applyFont="1" applyBorder="1" applyAlignment="1">
      <alignment horizontal="center" vertical="center"/>
    </xf>
    <xf numFmtId="0" fontId="5" fillId="0" borderId="6" xfId="1" applyFont="1" applyBorder="1" applyAlignment="1">
      <alignment wrapText="1"/>
    </xf>
    <xf numFmtId="1" fontId="1" fillId="0" borderId="5" xfId="0" applyNumberFormat="1" applyFont="1" applyBorder="1" applyAlignment="1">
      <alignment horizontal="center" vertical="center"/>
    </xf>
    <xf numFmtId="1" fontId="1" fillId="0" borderId="32" xfId="0" applyNumberFormat="1" applyFont="1" applyBorder="1" applyAlignment="1">
      <alignment horizontal="center" vertical="center"/>
    </xf>
    <xf numFmtId="0" fontId="1" fillId="0" borderId="0" xfId="0" applyFont="1" applyAlignment="1">
      <alignment vertical="justify"/>
    </xf>
    <xf numFmtId="9" fontId="1" fillId="0" borderId="39" xfId="0" applyNumberFormat="1" applyFont="1" applyBorder="1" applyAlignment="1"/>
    <xf numFmtId="9" fontId="1" fillId="0" borderId="0" xfId="0" applyNumberFormat="1" applyFont="1" applyAlignment="1"/>
    <xf numFmtId="9" fontId="1" fillId="0" borderId="0" xfId="0" applyNumberFormat="1" applyFont="1" applyAlignment="1">
      <alignment horizontal="right"/>
    </xf>
    <xf numFmtId="14" fontId="1" fillId="0" borderId="0" xfId="0" applyNumberFormat="1" applyFont="1" applyAlignment="1">
      <alignment horizontal="right"/>
    </xf>
    <xf numFmtId="14" fontId="1" fillId="0" borderId="0" xfId="0" applyNumberFormat="1" applyFont="1" applyAlignment="1"/>
    <xf numFmtId="0" fontId="2" fillId="0" borderId="0" xfId="0" applyFont="1"/>
    <xf numFmtId="0" fontId="2" fillId="0" borderId="9" xfId="0" applyFont="1" applyBorder="1" applyAlignment="1">
      <alignment horizontal="center"/>
    </xf>
    <xf numFmtId="164" fontId="1" fillId="0" borderId="46" xfId="0" applyNumberFormat="1" applyFont="1" applyBorder="1" applyAlignment="1">
      <alignment horizontal="center"/>
    </xf>
    <xf numFmtId="9" fontId="1" fillId="0" borderId="29" xfId="0" applyNumberFormat="1" applyFont="1" applyBorder="1"/>
    <xf numFmtId="0" fontId="1" fillId="0" borderId="29" xfId="0" applyFont="1" applyBorder="1"/>
    <xf numFmtId="0" fontId="8" fillId="2" borderId="0" xfId="0" applyFont="1" applyFill="1" applyAlignment="1">
      <alignment vertical="center"/>
    </xf>
    <xf numFmtId="0" fontId="9" fillId="2" borderId="0" xfId="0" applyFont="1" applyFill="1"/>
    <xf numFmtId="167" fontId="1" fillId="0" borderId="43" xfId="0" applyNumberFormat="1" applyFont="1" applyBorder="1" applyAlignment="1">
      <alignment horizontal="center" vertical="center" wrapText="1"/>
    </xf>
    <xf numFmtId="167" fontId="1" fillId="0" borderId="5" xfId="0" applyNumberFormat="1" applyFont="1" applyBorder="1" applyAlignment="1">
      <alignment horizontal="center" vertical="center"/>
    </xf>
    <xf numFmtId="168" fontId="1" fillId="0" borderId="43" xfId="0" applyNumberFormat="1" applyFont="1" applyBorder="1" applyAlignment="1">
      <alignment horizontal="center" vertical="center" wrapText="1"/>
    </xf>
    <xf numFmtId="168" fontId="1" fillId="0" borderId="5" xfId="0" applyNumberFormat="1" applyFont="1" applyBorder="1" applyAlignment="1">
      <alignment horizontal="center" vertical="center"/>
    </xf>
    <xf numFmtId="0" fontId="10" fillId="0" borderId="5" xfId="0" applyFont="1" applyBorder="1" applyAlignment="1">
      <alignment horizontal="center" wrapText="1"/>
    </xf>
    <xf numFmtId="1" fontId="1" fillId="0" borderId="0" xfId="0" applyNumberFormat="1" applyFont="1" applyAlignment="1">
      <alignment horizontal="right"/>
    </xf>
    <xf numFmtId="165" fontId="1" fillId="0" borderId="1" xfId="0" applyNumberFormat="1" applyFont="1" applyBorder="1" applyAlignment="1">
      <alignment horizontal="right"/>
    </xf>
    <xf numFmtId="164" fontId="5" fillId="0" borderId="44" xfId="0" applyNumberFormat="1" applyFont="1" applyBorder="1" applyAlignment="1">
      <alignment horizontal="center" vertical="center" wrapText="1"/>
    </xf>
    <xf numFmtId="0" fontId="12" fillId="0" borderId="0" xfId="0" applyFont="1"/>
    <xf numFmtId="9" fontId="1" fillId="0" borderId="0" xfId="4" applyFont="1"/>
    <xf numFmtId="164" fontId="1" fillId="0" borderId="29" xfId="0" applyNumberFormat="1" applyFont="1" applyFill="1" applyBorder="1" applyAlignment="1">
      <alignment vertical="top" wrapText="1"/>
    </xf>
    <xf numFmtId="168" fontId="1" fillId="0" borderId="0" xfId="0" applyNumberFormat="1" applyFont="1"/>
    <xf numFmtId="169" fontId="1" fillId="0" borderId="0" xfId="0" applyNumberFormat="1" applyFont="1"/>
    <xf numFmtId="164" fontId="1" fillId="0" borderId="45" xfId="0" applyNumberFormat="1" applyFont="1" applyFill="1" applyBorder="1" applyAlignment="1">
      <alignment horizontal="center" vertical="center" wrapText="1"/>
    </xf>
    <xf numFmtId="164" fontId="2" fillId="0" borderId="47" xfId="3" applyNumberFormat="1" applyFont="1" applyBorder="1" applyAlignment="1">
      <alignment horizontal="center" vertical="center"/>
    </xf>
    <xf numFmtId="164" fontId="2" fillId="0" borderId="48" xfId="3" applyNumberFormat="1" applyFont="1" applyBorder="1" applyAlignment="1">
      <alignment horizontal="center" vertical="center"/>
    </xf>
    <xf numFmtId="164" fontId="2" fillId="0" borderId="49" xfId="3" applyNumberFormat="1" applyFont="1" applyBorder="1" applyAlignment="1">
      <alignment horizontal="center" vertical="center"/>
    </xf>
    <xf numFmtId="168" fontId="1" fillId="0" borderId="29" xfId="0" applyNumberFormat="1" applyFont="1" applyBorder="1" applyAlignment="1">
      <alignment horizontal="center" vertical="center"/>
    </xf>
    <xf numFmtId="2" fontId="1" fillId="0" borderId="29" xfId="0" applyNumberFormat="1" applyFont="1" applyBorder="1" applyAlignment="1">
      <alignment horizontal="center" vertical="center"/>
    </xf>
    <xf numFmtId="164" fontId="1" fillId="0" borderId="29" xfId="0" applyNumberFormat="1" applyFont="1" applyFill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/>
    </xf>
    <xf numFmtId="164" fontId="1" fillId="3" borderId="45" xfId="0" applyNumberFormat="1" applyFont="1" applyFill="1" applyBorder="1" applyAlignment="1">
      <alignment horizontal="center" vertical="center" wrapText="1"/>
    </xf>
    <xf numFmtId="0" fontId="13" fillId="0" borderId="0" xfId="0" applyFont="1"/>
    <xf numFmtId="0" fontId="14" fillId="0" borderId="0" xfId="0" applyFont="1"/>
    <xf numFmtId="0" fontId="15" fillId="0" borderId="0" xfId="0" applyFont="1"/>
    <xf numFmtId="0" fontId="1" fillId="0" borderId="0" xfId="0" applyFont="1" applyFill="1"/>
    <xf numFmtId="0" fontId="12" fillId="0" borderId="0" xfId="0" applyFont="1" applyFill="1"/>
    <xf numFmtId="9" fontId="1" fillId="0" borderId="0" xfId="4" applyFont="1" applyFill="1"/>
    <xf numFmtId="0" fontId="16" fillId="0" borderId="0" xfId="0" applyFont="1"/>
    <xf numFmtId="0" fontId="17" fillId="0" borderId="0" xfId="0" applyFont="1"/>
    <xf numFmtId="0" fontId="18" fillId="0" borderId="0" xfId="0" applyFont="1"/>
    <xf numFmtId="2" fontId="1" fillId="0" borderId="50" xfId="0" applyNumberFormat="1" applyFont="1" applyBorder="1" applyAlignment="1">
      <alignment horizontal="center" vertical="center"/>
    </xf>
    <xf numFmtId="0" fontId="1" fillId="0" borderId="23" xfId="0" applyFont="1" applyBorder="1" applyAlignment="1">
      <alignment wrapText="1"/>
    </xf>
    <xf numFmtId="164" fontId="1" fillId="0" borderId="23" xfId="2" applyNumberFormat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2" fillId="0" borderId="32" xfId="0" applyFont="1" applyBorder="1" applyAlignment="1">
      <alignment horizontal="right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vertical="justify"/>
    </xf>
    <xf numFmtId="0" fontId="1" fillId="0" borderId="32" xfId="0" applyFont="1" applyBorder="1" applyAlignment="1">
      <alignment horizontal="center" vertical="center" textRotation="90" wrapText="1"/>
    </xf>
    <xf numFmtId="0" fontId="1" fillId="0" borderId="33" xfId="0" applyFont="1" applyBorder="1" applyAlignment="1">
      <alignment horizontal="center" vertical="center" textRotation="90" wrapText="1"/>
    </xf>
    <xf numFmtId="164" fontId="1" fillId="0" borderId="51" xfId="2" applyNumberFormat="1" applyFont="1" applyBorder="1" applyAlignment="1">
      <alignment horizontal="center" vertical="center"/>
    </xf>
    <xf numFmtId="164" fontId="2" fillId="0" borderId="51" xfId="2" applyNumberFormat="1" applyFont="1" applyBorder="1" applyAlignment="1">
      <alignment horizontal="center" vertical="center"/>
    </xf>
    <xf numFmtId="164" fontId="1" fillId="0" borderId="6" xfId="2" applyNumberFormat="1" applyFont="1" applyBorder="1" applyAlignment="1">
      <alignment horizontal="center" vertical="center"/>
    </xf>
    <xf numFmtId="164" fontId="1" fillId="0" borderId="27" xfId="2" applyNumberFormat="1" applyFont="1" applyBorder="1" applyAlignment="1">
      <alignment horizontal="center" vertical="center"/>
    </xf>
    <xf numFmtId="164" fontId="2" fillId="0" borderId="28" xfId="2" applyNumberFormat="1" applyFont="1" applyBorder="1" applyAlignment="1">
      <alignment horizontal="center" vertical="center"/>
    </xf>
    <xf numFmtId="164" fontId="1" fillId="0" borderId="52" xfId="2" applyNumberFormat="1" applyFont="1" applyBorder="1" applyAlignment="1">
      <alignment horizontal="center" vertical="center"/>
    </xf>
    <xf numFmtId="0" fontId="1" fillId="0" borderId="24" xfId="0" applyFont="1" applyBorder="1" applyAlignment="1">
      <alignment wrapText="1"/>
    </xf>
    <xf numFmtId="0" fontId="1" fillId="0" borderId="15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10" xfId="0" applyFont="1" applyBorder="1" applyAlignment="1">
      <alignment horizontal="left"/>
    </xf>
    <xf numFmtId="0" fontId="1" fillId="0" borderId="13" xfId="0" applyFont="1" applyBorder="1" applyAlignment="1">
      <alignment horizontal="left"/>
    </xf>
    <xf numFmtId="0" fontId="1" fillId="0" borderId="1" xfId="0" applyFont="1" applyBorder="1" applyAlignment="1">
      <alignment horizontal="center" wrapText="1"/>
    </xf>
    <xf numFmtId="0" fontId="2" fillId="0" borderId="36" xfId="0" applyFont="1" applyBorder="1" applyAlignment="1">
      <alignment horizontal="right"/>
    </xf>
    <xf numFmtId="0" fontId="2" fillId="0" borderId="37" xfId="0" applyFont="1" applyBorder="1" applyAlignment="1">
      <alignment horizontal="right"/>
    </xf>
    <xf numFmtId="0" fontId="2" fillId="0" borderId="2" xfId="0" applyFont="1" applyBorder="1" applyAlignment="1">
      <alignment horizontal="right"/>
    </xf>
    <xf numFmtId="0" fontId="2" fillId="0" borderId="21" xfId="0" applyFont="1" applyBorder="1" applyAlignment="1">
      <alignment horizontal="right"/>
    </xf>
    <xf numFmtId="0" fontId="2" fillId="0" borderId="22" xfId="0" applyFont="1" applyBorder="1" applyAlignment="1">
      <alignment horizontal="right"/>
    </xf>
    <xf numFmtId="0" fontId="1" fillId="0" borderId="5" xfId="0" applyFont="1" applyBorder="1" applyAlignment="1">
      <alignment horizontal="right"/>
    </xf>
    <xf numFmtId="0" fontId="1" fillId="0" borderId="29" xfId="0" applyFont="1" applyBorder="1" applyAlignment="1">
      <alignment horizontal="right"/>
    </xf>
    <xf numFmtId="0" fontId="1" fillId="0" borderId="30" xfId="0" applyFont="1" applyBorder="1" applyAlignment="1">
      <alignment horizontal="right"/>
    </xf>
    <xf numFmtId="0" fontId="2" fillId="0" borderId="5" xfId="0" applyFont="1" applyBorder="1" applyAlignment="1">
      <alignment horizontal="right"/>
    </xf>
    <xf numFmtId="0" fontId="2" fillId="0" borderId="29" xfId="0" applyFont="1" applyBorder="1" applyAlignment="1">
      <alignment horizontal="right"/>
    </xf>
    <xf numFmtId="0" fontId="2" fillId="0" borderId="30" xfId="0" applyFont="1" applyBorder="1" applyAlignment="1">
      <alignment horizontal="right"/>
    </xf>
    <xf numFmtId="0" fontId="2" fillId="0" borderId="32" xfId="0" applyFont="1" applyBorder="1" applyAlignment="1">
      <alignment horizontal="right"/>
    </xf>
    <xf numFmtId="0" fontId="2" fillId="0" borderId="33" xfId="0" applyFont="1" applyBorder="1" applyAlignment="1">
      <alignment horizontal="right"/>
    </xf>
    <xf numFmtId="0" fontId="2" fillId="0" borderId="34" xfId="0" applyFont="1" applyBorder="1" applyAlignment="1">
      <alignment horizontal="right"/>
    </xf>
    <xf numFmtId="164" fontId="1" fillId="0" borderId="29" xfId="0" applyNumberFormat="1" applyFont="1" applyBorder="1" applyAlignment="1">
      <alignment horizontal="left" vertical="top" wrapText="1"/>
    </xf>
    <xf numFmtId="164" fontId="1" fillId="0" borderId="30" xfId="0" applyNumberFormat="1" applyFont="1" applyBorder="1" applyAlignment="1">
      <alignment horizontal="left" vertical="top" wrapText="1"/>
    </xf>
    <xf numFmtId="0" fontId="1" fillId="0" borderId="2" xfId="0" applyFont="1" applyBorder="1" applyAlignment="1">
      <alignment horizontal="center" vertical="center" textRotation="90" wrapText="1"/>
    </xf>
    <xf numFmtId="0" fontId="1" fillId="0" borderId="8" xfId="0" applyFont="1" applyBorder="1" applyAlignment="1">
      <alignment horizontal="center" vertical="center" textRotation="90" wrapText="1"/>
    </xf>
    <xf numFmtId="0" fontId="1" fillId="0" borderId="17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164" fontId="1" fillId="0" borderId="21" xfId="0" applyNumberFormat="1" applyFont="1" applyBorder="1" applyAlignment="1">
      <alignment horizontal="left" vertical="top" wrapText="1"/>
    </xf>
    <xf numFmtId="164" fontId="1" fillId="0" borderId="22" xfId="0" applyNumberFormat="1" applyFont="1" applyBorder="1" applyAlignment="1">
      <alignment horizontal="left" vertical="top" wrapText="1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164" fontId="2" fillId="0" borderId="40" xfId="0" applyNumberFormat="1" applyFont="1" applyBorder="1" applyAlignment="1">
      <alignment horizontal="left"/>
    </xf>
    <xf numFmtId="164" fontId="1" fillId="0" borderId="38" xfId="0" applyNumberFormat="1" applyFont="1" applyBorder="1" applyAlignment="1">
      <alignment horizontal="center"/>
    </xf>
    <xf numFmtId="0" fontId="2" fillId="0" borderId="0" xfId="0" applyFont="1" applyAlignment="1">
      <alignment horizontal="right" vertical="justify"/>
    </xf>
    <xf numFmtId="0" fontId="2" fillId="0" borderId="0" xfId="0" applyFont="1" applyAlignment="1">
      <alignment horizontal="center"/>
    </xf>
    <xf numFmtId="0" fontId="1" fillId="0" borderId="15" xfId="0" applyFont="1" applyBorder="1" applyAlignment="1">
      <alignment horizontal="center" vertical="top"/>
    </xf>
    <xf numFmtId="164" fontId="2" fillId="0" borderId="38" xfId="0" applyNumberFormat="1" applyFont="1" applyBorder="1" applyAlignment="1">
      <alignment horizontal="left"/>
    </xf>
    <xf numFmtId="0" fontId="1" fillId="0" borderId="0" xfId="0" applyFont="1" applyAlignment="1">
      <alignment horizontal="center" vertical="justify"/>
    </xf>
    <xf numFmtId="0" fontId="1" fillId="0" borderId="22" xfId="0" applyFont="1" applyBorder="1" applyAlignment="1">
      <alignment horizontal="center" vertical="center" textRotation="90" wrapText="1"/>
    </xf>
    <xf numFmtId="0" fontId="1" fillId="0" borderId="34" xfId="0" applyFont="1" applyBorder="1" applyAlignment="1">
      <alignment horizontal="center" vertical="center" textRotation="90" wrapText="1"/>
    </xf>
    <xf numFmtId="165" fontId="1" fillId="0" borderId="1" xfId="0" applyNumberFormat="1" applyFont="1" applyBorder="1" applyAlignment="1">
      <alignment horizontal="center" wrapText="1"/>
    </xf>
    <xf numFmtId="0" fontId="2" fillId="0" borderId="10" xfId="3" applyFont="1" applyBorder="1" applyAlignment="1">
      <alignment horizontal="right" wrapText="1"/>
    </xf>
    <xf numFmtId="0" fontId="2" fillId="0" borderId="13" xfId="3" applyFont="1" applyBorder="1" applyAlignment="1">
      <alignment horizontal="right" wrapText="1"/>
    </xf>
    <xf numFmtId="0" fontId="2" fillId="0" borderId="14" xfId="3" applyFont="1" applyBorder="1" applyAlignment="1">
      <alignment horizontal="right" wrapText="1"/>
    </xf>
    <xf numFmtId="0" fontId="2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2" fontId="1" fillId="0" borderId="0" xfId="0" applyNumberFormat="1" applyFont="1" applyAlignment="1">
      <alignment horizontal="right" vertical="center"/>
    </xf>
    <xf numFmtId="0" fontId="1" fillId="0" borderId="32" xfId="0" applyFont="1" applyBorder="1" applyAlignment="1">
      <alignment horizontal="center" vertical="center" textRotation="90" wrapText="1"/>
    </xf>
    <xf numFmtId="0" fontId="1" fillId="0" borderId="21" xfId="0" applyFont="1" applyBorder="1" applyAlignment="1">
      <alignment horizontal="center" vertical="center" textRotation="90" wrapText="1"/>
    </xf>
    <xf numFmtId="0" fontId="1" fillId="0" borderId="33" xfId="0" applyFont="1" applyBorder="1" applyAlignment="1">
      <alignment horizontal="center" vertical="center" textRotation="90" wrapText="1"/>
    </xf>
    <xf numFmtId="0" fontId="1" fillId="0" borderId="33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 textRotation="90"/>
    </xf>
    <xf numFmtId="0" fontId="1" fillId="0" borderId="33" xfId="0" applyFont="1" applyBorder="1" applyAlignment="1">
      <alignment horizontal="center" vertical="center" textRotation="90"/>
    </xf>
    <xf numFmtId="164" fontId="1" fillId="0" borderId="0" xfId="0" applyNumberFormat="1" applyFont="1" applyAlignment="1">
      <alignment horizontal="center" vertical="center"/>
    </xf>
    <xf numFmtId="165" fontId="1" fillId="0" borderId="38" xfId="0" applyNumberFormat="1" applyFont="1" applyBorder="1" applyAlignment="1">
      <alignment horizontal="left" wrapText="1"/>
    </xf>
    <xf numFmtId="0" fontId="2" fillId="0" borderId="47" xfId="3" applyFont="1" applyBorder="1" applyAlignment="1">
      <alignment horizontal="right" wrapText="1"/>
    </xf>
    <xf numFmtId="0" fontId="2" fillId="0" borderId="48" xfId="3" applyFont="1" applyBorder="1" applyAlignment="1">
      <alignment horizontal="right" wrapText="1"/>
    </xf>
    <xf numFmtId="0" fontId="2" fillId="0" borderId="49" xfId="3" applyFont="1" applyBorder="1" applyAlignment="1">
      <alignment horizontal="right" wrapText="1"/>
    </xf>
    <xf numFmtId="0" fontId="2" fillId="0" borderId="13" xfId="3" applyFont="1" applyFill="1" applyBorder="1" applyAlignment="1">
      <alignment horizontal="right" wrapText="1"/>
    </xf>
    <xf numFmtId="0" fontId="1" fillId="0" borderId="0" xfId="0" applyFont="1" applyFill="1" applyAlignment="1">
      <alignment wrapText="1"/>
    </xf>
    <xf numFmtId="165" fontId="1" fillId="0" borderId="1" xfId="0" applyNumberFormat="1" applyFont="1" applyFill="1" applyBorder="1" applyAlignment="1">
      <alignment horizontal="center" wrapText="1"/>
    </xf>
    <xf numFmtId="0" fontId="1" fillId="0" borderId="15" xfId="0" applyFont="1" applyFill="1" applyBorder="1" applyAlignment="1">
      <alignment horizontal="center" wrapText="1"/>
    </xf>
    <xf numFmtId="164" fontId="1" fillId="0" borderId="23" xfId="0" applyNumberFormat="1" applyFont="1" applyFill="1" applyBorder="1" applyAlignment="1">
      <alignment vertical="top" wrapText="1"/>
    </xf>
    <xf numFmtId="164" fontId="1" fillId="0" borderId="24" xfId="0" applyNumberFormat="1" applyFont="1" applyFill="1" applyBorder="1" applyAlignment="1">
      <alignment horizontal="center" vertical="center" wrapText="1"/>
    </xf>
    <xf numFmtId="164" fontId="1" fillId="0" borderId="51" xfId="0" applyNumberFormat="1" applyFont="1" applyFill="1" applyBorder="1" applyAlignment="1">
      <alignment vertical="top" wrapText="1"/>
    </xf>
    <xf numFmtId="164" fontId="1" fillId="0" borderId="50" xfId="0" applyNumberFormat="1" applyFont="1" applyFill="1" applyBorder="1" applyAlignment="1">
      <alignment horizontal="center" vertical="center" wrapText="1"/>
    </xf>
    <xf numFmtId="165" fontId="1" fillId="0" borderId="1" xfId="0" applyNumberFormat="1" applyFont="1" applyFill="1" applyBorder="1" applyAlignment="1">
      <alignment horizontal="right"/>
    </xf>
    <xf numFmtId="9" fontId="1" fillId="0" borderId="0" xfId="0" applyNumberFormat="1" applyFont="1" applyFill="1" applyAlignment="1"/>
    <xf numFmtId="2" fontId="1" fillId="0" borderId="29" xfId="0" applyNumberFormat="1" applyFont="1" applyBorder="1" applyAlignment="1">
      <alignment wrapText="1"/>
    </xf>
  </cellXfs>
  <cellStyles count="5">
    <cellStyle name="Normal 2" xfId="2" xr:uid="{00000000-0005-0000-0000-000001000000}"/>
    <cellStyle name="Parasts" xfId="0" builtinId="0"/>
    <cellStyle name="Procenti" xfId="4" builtinId="5"/>
    <cellStyle name="Обычный_33. OZOLNIEKU NOVADA DOME_OZO SKOLA_TELPU, GAITENU, KAPNU TELPU REMONTS_TAME_VADIMS_2011_02_25_melnraksts" xfId="1" xr:uid="{00000000-0005-0000-0000-000003000000}"/>
    <cellStyle name="Обычный_saulkrasti_tame" xfId="3" xr:uid="{00000000-0005-0000-0000-000004000000}"/>
  </cellStyles>
  <dxfs count="165"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2:C39"/>
  <sheetViews>
    <sheetView workbookViewId="0">
      <selection activeCell="A37" sqref="A37"/>
    </sheetView>
  </sheetViews>
  <sheetFormatPr defaultRowHeight="11.25" x14ac:dyDescent="0.2"/>
  <cols>
    <col min="1" max="1" width="16.85546875" style="1" customWidth="1"/>
    <col min="2" max="2" width="43.42578125" style="1" customWidth="1"/>
    <col min="3" max="3" width="22.42578125" style="1" customWidth="1"/>
    <col min="4" max="210" width="9.140625" style="1"/>
    <col min="211" max="211" width="1.42578125" style="1" customWidth="1"/>
    <col min="212" max="212" width="2.140625" style="1" customWidth="1"/>
    <col min="213" max="213" width="16.85546875" style="1" customWidth="1"/>
    <col min="214" max="214" width="43.42578125" style="1" customWidth="1"/>
    <col min="215" max="215" width="22.42578125" style="1" customWidth="1"/>
    <col min="216" max="216" width="9.140625" style="1"/>
    <col min="217" max="217" width="13.85546875" style="1" bestFit="1" customWidth="1"/>
    <col min="218" max="466" width="9.140625" style="1"/>
    <col min="467" max="467" width="1.42578125" style="1" customWidth="1"/>
    <col min="468" max="468" width="2.140625" style="1" customWidth="1"/>
    <col min="469" max="469" width="16.85546875" style="1" customWidth="1"/>
    <col min="470" max="470" width="43.42578125" style="1" customWidth="1"/>
    <col min="471" max="471" width="22.42578125" style="1" customWidth="1"/>
    <col min="472" max="472" width="9.140625" style="1"/>
    <col min="473" max="473" width="13.85546875" style="1" bestFit="1" customWidth="1"/>
    <col min="474" max="722" width="9.140625" style="1"/>
    <col min="723" max="723" width="1.42578125" style="1" customWidth="1"/>
    <col min="724" max="724" width="2.140625" style="1" customWidth="1"/>
    <col min="725" max="725" width="16.85546875" style="1" customWidth="1"/>
    <col min="726" max="726" width="43.42578125" style="1" customWidth="1"/>
    <col min="727" max="727" width="22.42578125" style="1" customWidth="1"/>
    <col min="728" max="728" width="9.140625" style="1"/>
    <col min="729" max="729" width="13.85546875" style="1" bestFit="1" customWidth="1"/>
    <col min="730" max="978" width="9.140625" style="1"/>
    <col min="979" max="979" width="1.42578125" style="1" customWidth="1"/>
    <col min="980" max="980" width="2.140625" style="1" customWidth="1"/>
    <col min="981" max="981" width="16.85546875" style="1" customWidth="1"/>
    <col min="982" max="982" width="43.42578125" style="1" customWidth="1"/>
    <col min="983" max="983" width="22.42578125" style="1" customWidth="1"/>
    <col min="984" max="984" width="9.140625" style="1"/>
    <col min="985" max="985" width="13.85546875" style="1" bestFit="1" customWidth="1"/>
    <col min="986" max="1234" width="9.140625" style="1"/>
    <col min="1235" max="1235" width="1.42578125" style="1" customWidth="1"/>
    <col min="1236" max="1236" width="2.140625" style="1" customWidth="1"/>
    <col min="1237" max="1237" width="16.85546875" style="1" customWidth="1"/>
    <col min="1238" max="1238" width="43.42578125" style="1" customWidth="1"/>
    <col min="1239" max="1239" width="22.42578125" style="1" customWidth="1"/>
    <col min="1240" max="1240" width="9.140625" style="1"/>
    <col min="1241" max="1241" width="13.85546875" style="1" bestFit="1" customWidth="1"/>
    <col min="1242" max="1490" width="9.140625" style="1"/>
    <col min="1491" max="1491" width="1.42578125" style="1" customWidth="1"/>
    <col min="1492" max="1492" width="2.140625" style="1" customWidth="1"/>
    <col min="1493" max="1493" width="16.85546875" style="1" customWidth="1"/>
    <col min="1494" max="1494" width="43.42578125" style="1" customWidth="1"/>
    <col min="1495" max="1495" width="22.42578125" style="1" customWidth="1"/>
    <col min="1496" max="1496" width="9.140625" style="1"/>
    <col min="1497" max="1497" width="13.85546875" style="1" bestFit="1" customWidth="1"/>
    <col min="1498" max="1746" width="9.140625" style="1"/>
    <col min="1747" max="1747" width="1.42578125" style="1" customWidth="1"/>
    <col min="1748" max="1748" width="2.140625" style="1" customWidth="1"/>
    <col min="1749" max="1749" width="16.85546875" style="1" customWidth="1"/>
    <col min="1750" max="1750" width="43.42578125" style="1" customWidth="1"/>
    <col min="1751" max="1751" width="22.42578125" style="1" customWidth="1"/>
    <col min="1752" max="1752" width="9.140625" style="1"/>
    <col min="1753" max="1753" width="13.85546875" style="1" bestFit="1" customWidth="1"/>
    <col min="1754" max="2002" width="9.140625" style="1"/>
    <col min="2003" max="2003" width="1.42578125" style="1" customWidth="1"/>
    <col min="2004" max="2004" width="2.140625" style="1" customWidth="1"/>
    <col min="2005" max="2005" width="16.85546875" style="1" customWidth="1"/>
    <col min="2006" max="2006" width="43.42578125" style="1" customWidth="1"/>
    <col min="2007" max="2007" width="22.42578125" style="1" customWidth="1"/>
    <col min="2008" max="2008" width="9.140625" style="1"/>
    <col min="2009" max="2009" width="13.85546875" style="1" bestFit="1" customWidth="1"/>
    <col min="2010" max="2258" width="9.140625" style="1"/>
    <col min="2259" max="2259" width="1.42578125" style="1" customWidth="1"/>
    <col min="2260" max="2260" width="2.140625" style="1" customWidth="1"/>
    <col min="2261" max="2261" width="16.85546875" style="1" customWidth="1"/>
    <col min="2262" max="2262" width="43.42578125" style="1" customWidth="1"/>
    <col min="2263" max="2263" width="22.42578125" style="1" customWidth="1"/>
    <col min="2264" max="2264" width="9.140625" style="1"/>
    <col min="2265" max="2265" width="13.85546875" style="1" bestFit="1" customWidth="1"/>
    <col min="2266" max="2514" width="9.140625" style="1"/>
    <col min="2515" max="2515" width="1.42578125" style="1" customWidth="1"/>
    <col min="2516" max="2516" width="2.140625" style="1" customWidth="1"/>
    <col min="2517" max="2517" width="16.85546875" style="1" customWidth="1"/>
    <col min="2518" max="2518" width="43.42578125" style="1" customWidth="1"/>
    <col min="2519" max="2519" width="22.42578125" style="1" customWidth="1"/>
    <col min="2520" max="2520" width="9.140625" style="1"/>
    <col min="2521" max="2521" width="13.85546875" style="1" bestFit="1" customWidth="1"/>
    <col min="2522" max="2770" width="9.140625" style="1"/>
    <col min="2771" max="2771" width="1.42578125" style="1" customWidth="1"/>
    <col min="2772" max="2772" width="2.140625" style="1" customWidth="1"/>
    <col min="2773" max="2773" width="16.85546875" style="1" customWidth="1"/>
    <col min="2774" max="2774" width="43.42578125" style="1" customWidth="1"/>
    <col min="2775" max="2775" width="22.42578125" style="1" customWidth="1"/>
    <col min="2776" max="2776" width="9.140625" style="1"/>
    <col min="2777" max="2777" width="13.85546875" style="1" bestFit="1" customWidth="1"/>
    <col min="2778" max="3026" width="9.140625" style="1"/>
    <col min="3027" max="3027" width="1.42578125" style="1" customWidth="1"/>
    <col min="3028" max="3028" width="2.140625" style="1" customWidth="1"/>
    <col min="3029" max="3029" width="16.85546875" style="1" customWidth="1"/>
    <col min="3030" max="3030" width="43.42578125" style="1" customWidth="1"/>
    <col min="3031" max="3031" width="22.42578125" style="1" customWidth="1"/>
    <col min="3032" max="3032" width="9.140625" style="1"/>
    <col min="3033" max="3033" width="13.85546875" style="1" bestFit="1" customWidth="1"/>
    <col min="3034" max="3282" width="9.140625" style="1"/>
    <col min="3283" max="3283" width="1.42578125" style="1" customWidth="1"/>
    <col min="3284" max="3284" width="2.140625" style="1" customWidth="1"/>
    <col min="3285" max="3285" width="16.85546875" style="1" customWidth="1"/>
    <col min="3286" max="3286" width="43.42578125" style="1" customWidth="1"/>
    <col min="3287" max="3287" width="22.42578125" style="1" customWidth="1"/>
    <col min="3288" max="3288" width="9.140625" style="1"/>
    <col min="3289" max="3289" width="13.85546875" style="1" bestFit="1" customWidth="1"/>
    <col min="3290" max="3538" width="9.140625" style="1"/>
    <col min="3539" max="3539" width="1.42578125" style="1" customWidth="1"/>
    <col min="3540" max="3540" width="2.140625" style="1" customWidth="1"/>
    <col min="3541" max="3541" width="16.85546875" style="1" customWidth="1"/>
    <col min="3542" max="3542" width="43.42578125" style="1" customWidth="1"/>
    <col min="3543" max="3543" width="22.42578125" style="1" customWidth="1"/>
    <col min="3544" max="3544" width="9.140625" style="1"/>
    <col min="3545" max="3545" width="13.85546875" style="1" bestFit="1" customWidth="1"/>
    <col min="3546" max="3794" width="9.140625" style="1"/>
    <col min="3795" max="3795" width="1.42578125" style="1" customWidth="1"/>
    <col min="3796" max="3796" width="2.140625" style="1" customWidth="1"/>
    <col min="3797" max="3797" width="16.85546875" style="1" customWidth="1"/>
    <col min="3798" max="3798" width="43.42578125" style="1" customWidth="1"/>
    <col min="3799" max="3799" width="22.42578125" style="1" customWidth="1"/>
    <col min="3800" max="3800" width="9.140625" style="1"/>
    <col min="3801" max="3801" width="13.85546875" style="1" bestFit="1" customWidth="1"/>
    <col min="3802" max="4050" width="9.140625" style="1"/>
    <col min="4051" max="4051" width="1.42578125" style="1" customWidth="1"/>
    <col min="4052" max="4052" width="2.140625" style="1" customWidth="1"/>
    <col min="4053" max="4053" width="16.85546875" style="1" customWidth="1"/>
    <col min="4054" max="4054" width="43.42578125" style="1" customWidth="1"/>
    <col min="4055" max="4055" width="22.42578125" style="1" customWidth="1"/>
    <col min="4056" max="4056" width="9.140625" style="1"/>
    <col min="4057" max="4057" width="13.85546875" style="1" bestFit="1" customWidth="1"/>
    <col min="4058" max="4306" width="9.140625" style="1"/>
    <col min="4307" max="4307" width="1.42578125" style="1" customWidth="1"/>
    <col min="4308" max="4308" width="2.140625" style="1" customWidth="1"/>
    <col min="4309" max="4309" width="16.85546875" style="1" customWidth="1"/>
    <col min="4310" max="4310" width="43.42578125" style="1" customWidth="1"/>
    <col min="4311" max="4311" width="22.42578125" style="1" customWidth="1"/>
    <col min="4312" max="4312" width="9.140625" style="1"/>
    <col min="4313" max="4313" width="13.85546875" style="1" bestFit="1" customWidth="1"/>
    <col min="4314" max="4562" width="9.140625" style="1"/>
    <col min="4563" max="4563" width="1.42578125" style="1" customWidth="1"/>
    <col min="4564" max="4564" width="2.140625" style="1" customWidth="1"/>
    <col min="4565" max="4565" width="16.85546875" style="1" customWidth="1"/>
    <col min="4566" max="4566" width="43.42578125" style="1" customWidth="1"/>
    <col min="4567" max="4567" width="22.42578125" style="1" customWidth="1"/>
    <col min="4568" max="4568" width="9.140625" style="1"/>
    <col min="4569" max="4569" width="13.85546875" style="1" bestFit="1" customWidth="1"/>
    <col min="4570" max="4818" width="9.140625" style="1"/>
    <col min="4819" max="4819" width="1.42578125" style="1" customWidth="1"/>
    <col min="4820" max="4820" width="2.140625" style="1" customWidth="1"/>
    <col min="4821" max="4821" width="16.85546875" style="1" customWidth="1"/>
    <col min="4822" max="4822" width="43.42578125" style="1" customWidth="1"/>
    <col min="4823" max="4823" width="22.42578125" style="1" customWidth="1"/>
    <col min="4824" max="4824" width="9.140625" style="1"/>
    <col min="4825" max="4825" width="13.85546875" style="1" bestFit="1" customWidth="1"/>
    <col min="4826" max="5074" width="9.140625" style="1"/>
    <col min="5075" max="5075" width="1.42578125" style="1" customWidth="1"/>
    <col min="5076" max="5076" width="2.140625" style="1" customWidth="1"/>
    <col min="5077" max="5077" width="16.85546875" style="1" customWidth="1"/>
    <col min="5078" max="5078" width="43.42578125" style="1" customWidth="1"/>
    <col min="5079" max="5079" width="22.42578125" style="1" customWidth="1"/>
    <col min="5080" max="5080" width="9.140625" style="1"/>
    <col min="5081" max="5081" width="13.85546875" style="1" bestFit="1" customWidth="1"/>
    <col min="5082" max="5330" width="9.140625" style="1"/>
    <col min="5331" max="5331" width="1.42578125" style="1" customWidth="1"/>
    <col min="5332" max="5332" width="2.140625" style="1" customWidth="1"/>
    <col min="5333" max="5333" width="16.85546875" style="1" customWidth="1"/>
    <col min="5334" max="5334" width="43.42578125" style="1" customWidth="1"/>
    <col min="5335" max="5335" width="22.42578125" style="1" customWidth="1"/>
    <col min="5336" max="5336" width="9.140625" style="1"/>
    <col min="5337" max="5337" width="13.85546875" style="1" bestFit="1" customWidth="1"/>
    <col min="5338" max="5586" width="9.140625" style="1"/>
    <col min="5587" max="5587" width="1.42578125" style="1" customWidth="1"/>
    <col min="5588" max="5588" width="2.140625" style="1" customWidth="1"/>
    <col min="5589" max="5589" width="16.85546875" style="1" customWidth="1"/>
    <col min="5590" max="5590" width="43.42578125" style="1" customWidth="1"/>
    <col min="5591" max="5591" width="22.42578125" style="1" customWidth="1"/>
    <col min="5592" max="5592" width="9.140625" style="1"/>
    <col min="5593" max="5593" width="13.85546875" style="1" bestFit="1" customWidth="1"/>
    <col min="5594" max="5842" width="9.140625" style="1"/>
    <col min="5843" max="5843" width="1.42578125" style="1" customWidth="1"/>
    <col min="5844" max="5844" width="2.140625" style="1" customWidth="1"/>
    <col min="5845" max="5845" width="16.85546875" style="1" customWidth="1"/>
    <col min="5846" max="5846" width="43.42578125" style="1" customWidth="1"/>
    <col min="5847" max="5847" width="22.42578125" style="1" customWidth="1"/>
    <col min="5848" max="5848" width="9.140625" style="1"/>
    <col min="5849" max="5849" width="13.85546875" style="1" bestFit="1" customWidth="1"/>
    <col min="5850" max="6098" width="9.140625" style="1"/>
    <col min="6099" max="6099" width="1.42578125" style="1" customWidth="1"/>
    <col min="6100" max="6100" width="2.140625" style="1" customWidth="1"/>
    <col min="6101" max="6101" width="16.85546875" style="1" customWidth="1"/>
    <col min="6102" max="6102" width="43.42578125" style="1" customWidth="1"/>
    <col min="6103" max="6103" width="22.42578125" style="1" customWidth="1"/>
    <col min="6104" max="6104" width="9.140625" style="1"/>
    <col min="6105" max="6105" width="13.85546875" style="1" bestFit="1" customWidth="1"/>
    <col min="6106" max="6354" width="9.140625" style="1"/>
    <col min="6355" max="6355" width="1.42578125" style="1" customWidth="1"/>
    <col min="6356" max="6356" width="2.140625" style="1" customWidth="1"/>
    <col min="6357" max="6357" width="16.85546875" style="1" customWidth="1"/>
    <col min="6358" max="6358" width="43.42578125" style="1" customWidth="1"/>
    <col min="6359" max="6359" width="22.42578125" style="1" customWidth="1"/>
    <col min="6360" max="6360" width="9.140625" style="1"/>
    <col min="6361" max="6361" width="13.85546875" style="1" bestFit="1" customWidth="1"/>
    <col min="6362" max="6610" width="9.140625" style="1"/>
    <col min="6611" max="6611" width="1.42578125" style="1" customWidth="1"/>
    <col min="6612" max="6612" width="2.140625" style="1" customWidth="1"/>
    <col min="6613" max="6613" width="16.85546875" style="1" customWidth="1"/>
    <col min="6614" max="6614" width="43.42578125" style="1" customWidth="1"/>
    <col min="6615" max="6615" width="22.42578125" style="1" customWidth="1"/>
    <col min="6616" max="6616" width="9.140625" style="1"/>
    <col min="6617" max="6617" width="13.85546875" style="1" bestFit="1" customWidth="1"/>
    <col min="6618" max="6866" width="9.140625" style="1"/>
    <col min="6867" max="6867" width="1.42578125" style="1" customWidth="1"/>
    <col min="6868" max="6868" width="2.140625" style="1" customWidth="1"/>
    <col min="6869" max="6869" width="16.85546875" style="1" customWidth="1"/>
    <col min="6870" max="6870" width="43.42578125" style="1" customWidth="1"/>
    <col min="6871" max="6871" width="22.42578125" style="1" customWidth="1"/>
    <col min="6872" max="6872" width="9.140625" style="1"/>
    <col min="6873" max="6873" width="13.85546875" style="1" bestFit="1" customWidth="1"/>
    <col min="6874" max="7122" width="9.140625" style="1"/>
    <col min="7123" max="7123" width="1.42578125" style="1" customWidth="1"/>
    <col min="7124" max="7124" width="2.140625" style="1" customWidth="1"/>
    <col min="7125" max="7125" width="16.85546875" style="1" customWidth="1"/>
    <col min="7126" max="7126" width="43.42578125" style="1" customWidth="1"/>
    <col min="7127" max="7127" width="22.42578125" style="1" customWidth="1"/>
    <col min="7128" max="7128" width="9.140625" style="1"/>
    <col min="7129" max="7129" width="13.85546875" style="1" bestFit="1" customWidth="1"/>
    <col min="7130" max="7378" width="9.140625" style="1"/>
    <col min="7379" max="7379" width="1.42578125" style="1" customWidth="1"/>
    <col min="7380" max="7380" width="2.140625" style="1" customWidth="1"/>
    <col min="7381" max="7381" width="16.85546875" style="1" customWidth="1"/>
    <col min="7382" max="7382" width="43.42578125" style="1" customWidth="1"/>
    <col min="7383" max="7383" width="22.42578125" style="1" customWidth="1"/>
    <col min="7384" max="7384" width="9.140625" style="1"/>
    <col min="7385" max="7385" width="13.85546875" style="1" bestFit="1" customWidth="1"/>
    <col min="7386" max="7634" width="9.140625" style="1"/>
    <col min="7635" max="7635" width="1.42578125" style="1" customWidth="1"/>
    <col min="7636" max="7636" width="2.140625" style="1" customWidth="1"/>
    <col min="7637" max="7637" width="16.85546875" style="1" customWidth="1"/>
    <col min="7638" max="7638" width="43.42578125" style="1" customWidth="1"/>
    <col min="7639" max="7639" width="22.42578125" style="1" customWidth="1"/>
    <col min="7640" max="7640" width="9.140625" style="1"/>
    <col min="7641" max="7641" width="13.85546875" style="1" bestFit="1" customWidth="1"/>
    <col min="7642" max="7890" width="9.140625" style="1"/>
    <col min="7891" max="7891" width="1.42578125" style="1" customWidth="1"/>
    <col min="7892" max="7892" width="2.140625" style="1" customWidth="1"/>
    <col min="7893" max="7893" width="16.85546875" style="1" customWidth="1"/>
    <col min="7894" max="7894" width="43.42578125" style="1" customWidth="1"/>
    <col min="7895" max="7895" width="22.42578125" style="1" customWidth="1"/>
    <col min="7896" max="7896" width="9.140625" style="1"/>
    <col min="7897" max="7897" width="13.85546875" style="1" bestFit="1" customWidth="1"/>
    <col min="7898" max="8146" width="9.140625" style="1"/>
    <col min="8147" max="8147" width="1.42578125" style="1" customWidth="1"/>
    <col min="8148" max="8148" width="2.140625" style="1" customWidth="1"/>
    <col min="8149" max="8149" width="16.85546875" style="1" customWidth="1"/>
    <col min="8150" max="8150" width="43.42578125" style="1" customWidth="1"/>
    <col min="8151" max="8151" width="22.42578125" style="1" customWidth="1"/>
    <col min="8152" max="8152" width="9.140625" style="1"/>
    <col min="8153" max="8153" width="13.85546875" style="1" bestFit="1" customWidth="1"/>
    <col min="8154" max="8402" width="9.140625" style="1"/>
    <col min="8403" max="8403" width="1.42578125" style="1" customWidth="1"/>
    <col min="8404" max="8404" width="2.140625" style="1" customWidth="1"/>
    <col min="8405" max="8405" width="16.85546875" style="1" customWidth="1"/>
    <col min="8406" max="8406" width="43.42578125" style="1" customWidth="1"/>
    <col min="8407" max="8407" width="22.42578125" style="1" customWidth="1"/>
    <col min="8408" max="8408" width="9.140625" style="1"/>
    <col min="8409" max="8409" width="13.85546875" style="1" bestFit="1" customWidth="1"/>
    <col min="8410" max="8658" width="9.140625" style="1"/>
    <col min="8659" max="8659" width="1.42578125" style="1" customWidth="1"/>
    <col min="8660" max="8660" width="2.140625" style="1" customWidth="1"/>
    <col min="8661" max="8661" width="16.85546875" style="1" customWidth="1"/>
    <col min="8662" max="8662" width="43.42578125" style="1" customWidth="1"/>
    <col min="8663" max="8663" width="22.42578125" style="1" customWidth="1"/>
    <col min="8664" max="8664" width="9.140625" style="1"/>
    <col min="8665" max="8665" width="13.85546875" style="1" bestFit="1" customWidth="1"/>
    <col min="8666" max="8914" width="9.140625" style="1"/>
    <col min="8915" max="8915" width="1.42578125" style="1" customWidth="1"/>
    <col min="8916" max="8916" width="2.140625" style="1" customWidth="1"/>
    <col min="8917" max="8917" width="16.85546875" style="1" customWidth="1"/>
    <col min="8918" max="8918" width="43.42578125" style="1" customWidth="1"/>
    <col min="8919" max="8919" width="22.42578125" style="1" customWidth="1"/>
    <col min="8920" max="8920" width="9.140625" style="1"/>
    <col min="8921" max="8921" width="13.85546875" style="1" bestFit="1" customWidth="1"/>
    <col min="8922" max="9170" width="9.140625" style="1"/>
    <col min="9171" max="9171" width="1.42578125" style="1" customWidth="1"/>
    <col min="9172" max="9172" width="2.140625" style="1" customWidth="1"/>
    <col min="9173" max="9173" width="16.85546875" style="1" customWidth="1"/>
    <col min="9174" max="9174" width="43.42578125" style="1" customWidth="1"/>
    <col min="9175" max="9175" width="22.42578125" style="1" customWidth="1"/>
    <col min="9176" max="9176" width="9.140625" style="1"/>
    <col min="9177" max="9177" width="13.85546875" style="1" bestFit="1" customWidth="1"/>
    <col min="9178" max="9426" width="9.140625" style="1"/>
    <col min="9427" max="9427" width="1.42578125" style="1" customWidth="1"/>
    <col min="9428" max="9428" width="2.140625" style="1" customWidth="1"/>
    <col min="9429" max="9429" width="16.85546875" style="1" customWidth="1"/>
    <col min="9430" max="9430" width="43.42578125" style="1" customWidth="1"/>
    <col min="9431" max="9431" width="22.42578125" style="1" customWidth="1"/>
    <col min="9432" max="9432" width="9.140625" style="1"/>
    <col min="9433" max="9433" width="13.85546875" style="1" bestFit="1" customWidth="1"/>
    <col min="9434" max="9682" width="9.140625" style="1"/>
    <col min="9683" max="9683" width="1.42578125" style="1" customWidth="1"/>
    <col min="9684" max="9684" width="2.140625" style="1" customWidth="1"/>
    <col min="9685" max="9685" width="16.85546875" style="1" customWidth="1"/>
    <col min="9686" max="9686" width="43.42578125" style="1" customWidth="1"/>
    <col min="9687" max="9687" width="22.42578125" style="1" customWidth="1"/>
    <col min="9688" max="9688" width="9.140625" style="1"/>
    <col min="9689" max="9689" width="13.85546875" style="1" bestFit="1" customWidth="1"/>
    <col min="9690" max="9938" width="9.140625" style="1"/>
    <col min="9939" max="9939" width="1.42578125" style="1" customWidth="1"/>
    <col min="9940" max="9940" width="2.140625" style="1" customWidth="1"/>
    <col min="9941" max="9941" width="16.85546875" style="1" customWidth="1"/>
    <col min="9942" max="9942" width="43.42578125" style="1" customWidth="1"/>
    <col min="9943" max="9943" width="22.42578125" style="1" customWidth="1"/>
    <col min="9944" max="9944" width="9.140625" style="1"/>
    <col min="9945" max="9945" width="13.85546875" style="1" bestFit="1" customWidth="1"/>
    <col min="9946" max="10194" width="9.140625" style="1"/>
    <col min="10195" max="10195" width="1.42578125" style="1" customWidth="1"/>
    <col min="10196" max="10196" width="2.140625" style="1" customWidth="1"/>
    <col min="10197" max="10197" width="16.85546875" style="1" customWidth="1"/>
    <col min="10198" max="10198" width="43.42578125" style="1" customWidth="1"/>
    <col min="10199" max="10199" width="22.42578125" style="1" customWidth="1"/>
    <col min="10200" max="10200" width="9.140625" style="1"/>
    <col min="10201" max="10201" width="13.85546875" style="1" bestFit="1" customWidth="1"/>
    <col min="10202" max="10450" width="9.140625" style="1"/>
    <col min="10451" max="10451" width="1.42578125" style="1" customWidth="1"/>
    <col min="10452" max="10452" width="2.140625" style="1" customWidth="1"/>
    <col min="10453" max="10453" width="16.85546875" style="1" customWidth="1"/>
    <col min="10454" max="10454" width="43.42578125" style="1" customWidth="1"/>
    <col min="10455" max="10455" width="22.42578125" style="1" customWidth="1"/>
    <col min="10456" max="10456" width="9.140625" style="1"/>
    <col min="10457" max="10457" width="13.85546875" style="1" bestFit="1" customWidth="1"/>
    <col min="10458" max="10706" width="9.140625" style="1"/>
    <col min="10707" max="10707" width="1.42578125" style="1" customWidth="1"/>
    <col min="10708" max="10708" width="2.140625" style="1" customWidth="1"/>
    <col min="10709" max="10709" width="16.85546875" style="1" customWidth="1"/>
    <col min="10710" max="10710" width="43.42578125" style="1" customWidth="1"/>
    <col min="10711" max="10711" width="22.42578125" style="1" customWidth="1"/>
    <col min="10712" max="10712" width="9.140625" style="1"/>
    <col min="10713" max="10713" width="13.85546875" style="1" bestFit="1" customWidth="1"/>
    <col min="10714" max="10962" width="9.140625" style="1"/>
    <col min="10963" max="10963" width="1.42578125" style="1" customWidth="1"/>
    <col min="10964" max="10964" width="2.140625" style="1" customWidth="1"/>
    <col min="10965" max="10965" width="16.85546875" style="1" customWidth="1"/>
    <col min="10966" max="10966" width="43.42578125" style="1" customWidth="1"/>
    <col min="10967" max="10967" width="22.42578125" style="1" customWidth="1"/>
    <col min="10968" max="10968" width="9.140625" style="1"/>
    <col min="10969" max="10969" width="13.85546875" style="1" bestFit="1" customWidth="1"/>
    <col min="10970" max="11218" width="9.140625" style="1"/>
    <col min="11219" max="11219" width="1.42578125" style="1" customWidth="1"/>
    <col min="11220" max="11220" width="2.140625" style="1" customWidth="1"/>
    <col min="11221" max="11221" width="16.85546875" style="1" customWidth="1"/>
    <col min="11222" max="11222" width="43.42578125" style="1" customWidth="1"/>
    <col min="11223" max="11223" width="22.42578125" style="1" customWidth="1"/>
    <col min="11224" max="11224" width="9.140625" style="1"/>
    <col min="11225" max="11225" width="13.85546875" style="1" bestFit="1" customWidth="1"/>
    <col min="11226" max="11474" width="9.140625" style="1"/>
    <col min="11475" max="11475" width="1.42578125" style="1" customWidth="1"/>
    <col min="11476" max="11476" width="2.140625" style="1" customWidth="1"/>
    <col min="11477" max="11477" width="16.85546875" style="1" customWidth="1"/>
    <col min="11478" max="11478" width="43.42578125" style="1" customWidth="1"/>
    <col min="11479" max="11479" width="22.42578125" style="1" customWidth="1"/>
    <col min="11480" max="11480" width="9.140625" style="1"/>
    <col min="11481" max="11481" width="13.85546875" style="1" bestFit="1" customWidth="1"/>
    <col min="11482" max="11730" width="9.140625" style="1"/>
    <col min="11731" max="11731" width="1.42578125" style="1" customWidth="1"/>
    <col min="11732" max="11732" width="2.140625" style="1" customWidth="1"/>
    <col min="11733" max="11733" width="16.85546875" style="1" customWidth="1"/>
    <col min="11734" max="11734" width="43.42578125" style="1" customWidth="1"/>
    <col min="11735" max="11735" width="22.42578125" style="1" customWidth="1"/>
    <col min="11736" max="11736" width="9.140625" style="1"/>
    <col min="11737" max="11737" width="13.85546875" style="1" bestFit="1" customWidth="1"/>
    <col min="11738" max="11986" width="9.140625" style="1"/>
    <col min="11987" max="11987" width="1.42578125" style="1" customWidth="1"/>
    <col min="11988" max="11988" width="2.140625" style="1" customWidth="1"/>
    <col min="11989" max="11989" width="16.85546875" style="1" customWidth="1"/>
    <col min="11990" max="11990" width="43.42578125" style="1" customWidth="1"/>
    <col min="11991" max="11991" width="22.42578125" style="1" customWidth="1"/>
    <col min="11992" max="11992" width="9.140625" style="1"/>
    <col min="11993" max="11993" width="13.85546875" style="1" bestFit="1" customWidth="1"/>
    <col min="11994" max="12242" width="9.140625" style="1"/>
    <col min="12243" max="12243" width="1.42578125" style="1" customWidth="1"/>
    <col min="12244" max="12244" width="2.140625" style="1" customWidth="1"/>
    <col min="12245" max="12245" width="16.85546875" style="1" customWidth="1"/>
    <col min="12246" max="12246" width="43.42578125" style="1" customWidth="1"/>
    <col min="12247" max="12247" width="22.42578125" style="1" customWidth="1"/>
    <col min="12248" max="12248" width="9.140625" style="1"/>
    <col min="12249" max="12249" width="13.85546875" style="1" bestFit="1" customWidth="1"/>
    <col min="12250" max="12498" width="9.140625" style="1"/>
    <col min="12499" max="12499" width="1.42578125" style="1" customWidth="1"/>
    <col min="12500" max="12500" width="2.140625" style="1" customWidth="1"/>
    <col min="12501" max="12501" width="16.85546875" style="1" customWidth="1"/>
    <col min="12502" max="12502" width="43.42578125" style="1" customWidth="1"/>
    <col min="12503" max="12503" width="22.42578125" style="1" customWidth="1"/>
    <col min="12504" max="12504" width="9.140625" style="1"/>
    <col min="12505" max="12505" width="13.85546875" style="1" bestFit="1" customWidth="1"/>
    <col min="12506" max="12754" width="9.140625" style="1"/>
    <col min="12755" max="12755" width="1.42578125" style="1" customWidth="1"/>
    <col min="12756" max="12756" width="2.140625" style="1" customWidth="1"/>
    <col min="12757" max="12757" width="16.85546875" style="1" customWidth="1"/>
    <col min="12758" max="12758" width="43.42578125" style="1" customWidth="1"/>
    <col min="12759" max="12759" width="22.42578125" style="1" customWidth="1"/>
    <col min="12760" max="12760" width="9.140625" style="1"/>
    <col min="12761" max="12761" width="13.85546875" style="1" bestFit="1" customWidth="1"/>
    <col min="12762" max="13010" width="9.140625" style="1"/>
    <col min="13011" max="13011" width="1.42578125" style="1" customWidth="1"/>
    <col min="13012" max="13012" width="2.140625" style="1" customWidth="1"/>
    <col min="13013" max="13013" width="16.85546875" style="1" customWidth="1"/>
    <col min="13014" max="13014" width="43.42578125" style="1" customWidth="1"/>
    <col min="13015" max="13015" width="22.42578125" style="1" customWidth="1"/>
    <col min="13016" max="13016" width="9.140625" style="1"/>
    <col min="13017" max="13017" width="13.85546875" style="1" bestFit="1" customWidth="1"/>
    <col min="13018" max="13266" width="9.140625" style="1"/>
    <col min="13267" max="13267" width="1.42578125" style="1" customWidth="1"/>
    <col min="13268" max="13268" width="2.140625" style="1" customWidth="1"/>
    <col min="13269" max="13269" width="16.85546875" style="1" customWidth="1"/>
    <col min="13270" max="13270" width="43.42578125" style="1" customWidth="1"/>
    <col min="13271" max="13271" width="22.42578125" style="1" customWidth="1"/>
    <col min="13272" max="13272" width="9.140625" style="1"/>
    <col min="13273" max="13273" width="13.85546875" style="1" bestFit="1" customWidth="1"/>
    <col min="13274" max="13522" width="9.140625" style="1"/>
    <col min="13523" max="13523" width="1.42578125" style="1" customWidth="1"/>
    <col min="13524" max="13524" width="2.140625" style="1" customWidth="1"/>
    <col min="13525" max="13525" width="16.85546875" style="1" customWidth="1"/>
    <col min="13526" max="13526" width="43.42578125" style="1" customWidth="1"/>
    <col min="13527" max="13527" width="22.42578125" style="1" customWidth="1"/>
    <col min="13528" max="13528" width="9.140625" style="1"/>
    <col min="13529" max="13529" width="13.85546875" style="1" bestFit="1" customWidth="1"/>
    <col min="13530" max="13778" width="9.140625" style="1"/>
    <col min="13779" max="13779" width="1.42578125" style="1" customWidth="1"/>
    <col min="13780" max="13780" width="2.140625" style="1" customWidth="1"/>
    <col min="13781" max="13781" width="16.85546875" style="1" customWidth="1"/>
    <col min="13782" max="13782" width="43.42578125" style="1" customWidth="1"/>
    <col min="13783" max="13783" width="22.42578125" style="1" customWidth="1"/>
    <col min="13784" max="13784" width="9.140625" style="1"/>
    <col min="13785" max="13785" width="13.85546875" style="1" bestFit="1" customWidth="1"/>
    <col min="13786" max="14034" width="9.140625" style="1"/>
    <col min="14035" max="14035" width="1.42578125" style="1" customWidth="1"/>
    <col min="14036" max="14036" width="2.140625" style="1" customWidth="1"/>
    <col min="14037" max="14037" width="16.85546875" style="1" customWidth="1"/>
    <col min="14038" max="14038" width="43.42578125" style="1" customWidth="1"/>
    <col min="14039" max="14039" width="22.42578125" style="1" customWidth="1"/>
    <col min="14040" max="14040" width="9.140625" style="1"/>
    <col min="14041" max="14041" width="13.85546875" style="1" bestFit="1" customWidth="1"/>
    <col min="14042" max="14290" width="9.140625" style="1"/>
    <col min="14291" max="14291" width="1.42578125" style="1" customWidth="1"/>
    <col min="14292" max="14292" width="2.140625" style="1" customWidth="1"/>
    <col min="14293" max="14293" width="16.85546875" style="1" customWidth="1"/>
    <col min="14294" max="14294" width="43.42578125" style="1" customWidth="1"/>
    <col min="14295" max="14295" width="22.42578125" style="1" customWidth="1"/>
    <col min="14296" max="14296" width="9.140625" style="1"/>
    <col min="14297" max="14297" width="13.85546875" style="1" bestFit="1" customWidth="1"/>
    <col min="14298" max="14546" width="9.140625" style="1"/>
    <col min="14547" max="14547" width="1.42578125" style="1" customWidth="1"/>
    <col min="14548" max="14548" width="2.140625" style="1" customWidth="1"/>
    <col min="14549" max="14549" width="16.85546875" style="1" customWidth="1"/>
    <col min="14550" max="14550" width="43.42578125" style="1" customWidth="1"/>
    <col min="14551" max="14551" width="22.42578125" style="1" customWidth="1"/>
    <col min="14552" max="14552" width="9.140625" style="1"/>
    <col min="14553" max="14553" width="13.85546875" style="1" bestFit="1" customWidth="1"/>
    <col min="14554" max="14802" width="9.140625" style="1"/>
    <col min="14803" max="14803" width="1.42578125" style="1" customWidth="1"/>
    <col min="14804" max="14804" width="2.140625" style="1" customWidth="1"/>
    <col min="14805" max="14805" width="16.85546875" style="1" customWidth="1"/>
    <col min="14806" max="14806" width="43.42578125" style="1" customWidth="1"/>
    <col min="14807" max="14807" width="22.42578125" style="1" customWidth="1"/>
    <col min="14808" max="14808" width="9.140625" style="1"/>
    <col min="14809" max="14809" width="13.85546875" style="1" bestFit="1" customWidth="1"/>
    <col min="14810" max="15058" width="9.140625" style="1"/>
    <col min="15059" max="15059" width="1.42578125" style="1" customWidth="1"/>
    <col min="15060" max="15060" width="2.140625" style="1" customWidth="1"/>
    <col min="15061" max="15061" width="16.85546875" style="1" customWidth="1"/>
    <col min="15062" max="15062" width="43.42578125" style="1" customWidth="1"/>
    <col min="15063" max="15063" width="22.42578125" style="1" customWidth="1"/>
    <col min="15064" max="15064" width="9.140625" style="1"/>
    <col min="15065" max="15065" width="13.85546875" style="1" bestFit="1" customWidth="1"/>
    <col min="15066" max="15314" width="9.140625" style="1"/>
    <col min="15315" max="15315" width="1.42578125" style="1" customWidth="1"/>
    <col min="15316" max="15316" width="2.140625" style="1" customWidth="1"/>
    <col min="15317" max="15317" width="16.85546875" style="1" customWidth="1"/>
    <col min="15318" max="15318" width="43.42578125" style="1" customWidth="1"/>
    <col min="15319" max="15319" width="22.42578125" style="1" customWidth="1"/>
    <col min="15320" max="15320" width="9.140625" style="1"/>
    <col min="15321" max="15321" width="13.85546875" style="1" bestFit="1" customWidth="1"/>
    <col min="15322" max="15570" width="9.140625" style="1"/>
    <col min="15571" max="15571" width="1.42578125" style="1" customWidth="1"/>
    <col min="15572" max="15572" width="2.140625" style="1" customWidth="1"/>
    <col min="15573" max="15573" width="16.85546875" style="1" customWidth="1"/>
    <col min="15574" max="15574" width="43.42578125" style="1" customWidth="1"/>
    <col min="15575" max="15575" width="22.42578125" style="1" customWidth="1"/>
    <col min="15576" max="15576" width="9.140625" style="1"/>
    <col min="15577" max="15577" width="13.85546875" style="1" bestFit="1" customWidth="1"/>
    <col min="15578" max="15826" width="9.140625" style="1"/>
    <col min="15827" max="15827" width="1.42578125" style="1" customWidth="1"/>
    <col min="15828" max="15828" width="2.140625" style="1" customWidth="1"/>
    <col min="15829" max="15829" width="16.85546875" style="1" customWidth="1"/>
    <col min="15830" max="15830" width="43.42578125" style="1" customWidth="1"/>
    <col min="15831" max="15831" width="22.42578125" style="1" customWidth="1"/>
    <col min="15832" max="15832" width="9.140625" style="1"/>
    <col min="15833" max="15833" width="13.85546875" style="1" bestFit="1" customWidth="1"/>
    <col min="15834" max="16082" width="9.140625" style="1"/>
    <col min="16083" max="16083" width="1.42578125" style="1" customWidth="1"/>
    <col min="16084" max="16084" width="2.140625" style="1" customWidth="1"/>
    <col min="16085" max="16085" width="16.85546875" style="1" customWidth="1"/>
    <col min="16086" max="16086" width="43.42578125" style="1" customWidth="1"/>
    <col min="16087" max="16087" width="22.42578125" style="1" customWidth="1"/>
    <col min="16088" max="16088" width="9.140625" style="1"/>
    <col min="16089" max="16089" width="13.85546875" style="1" bestFit="1" customWidth="1"/>
    <col min="16090" max="16384" width="9.140625" style="1"/>
  </cols>
  <sheetData>
    <row r="2" spans="1:3" x14ac:dyDescent="0.2">
      <c r="C2" s="130" t="s">
        <v>0</v>
      </c>
    </row>
    <row r="3" spans="1:3" x14ac:dyDescent="0.2">
      <c r="A3" s="130"/>
      <c r="B3" s="2"/>
      <c r="C3" s="2"/>
    </row>
    <row r="4" spans="1:3" x14ac:dyDescent="0.2">
      <c r="B4" s="142" t="s">
        <v>1</v>
      </c>
      <c r="C4" s="142"/>
    </row>
    <row r="5" spans="1:3" x14ac:dyDescent="0.2">
      <c r="A5" s="130"/>
      <c r="B5" s="130"/>
      <c r="C5" s="130"/>
    </row>
    <row r="6" spans="1:3" x14ac:dyDescent="0.2">
      <c r="C6" s="127" t="s">
        <v>2</v>
      </c>
    </row>
    <row r="8" spans="1:3" x14ac:dyDescent="0.2">
      <c r="B8" s="143" t="s">
        <v>3</v>
      </c>
      <c r="C8" s="143"/>
    </row>
    <row r="11" spans="1:3" x14ac:dyDescent="0.2">
      <c r="B11" s="130" t="s">
        <v>4</v>
      </c>
    </row>
    <row r="12" spans="1:3" x14ac:dyDescent="0.2">
      <c r="B12" s="126" t="s">
        <v>5</v>
      </c>
    </row>
    <row r="13" spans="1:3" x14ac:dyDescent="0.2">
      <c r="A13" s="127" t="s">
        <v>6</v>
      </c>
      <c r="B13" s="72" t="s">
        <v>7</v>
      </c>
      <c r="C13" s="72"/>
    </row>
    <row r="14" spans="1:3" ht="22.5" x14ac:dyDescent="0.2">
      <c r="A14" s="127" t="s">
        <v>8</v>
      </c>
      <c r="B14" s="72" t="s">
        <v>9</v>
      </c>
      <c r="C14" s="72"/>
    </row>
    <row r="15" spans="1:3" x14ac:dyDescent="0.2">
      <c r="A15" s="127" t="s">
        <v>10</v>
      </c>
      <c r="B15" s="71" t="s">
        <v>11</v>
      </c>
      <c r="C15" s="71"/>
    </row>
    <row r="16" spans="1:3" x14ac:dyDescent="0.2">
      <c r="A16" s="127" t="s">
        <v>12</v>
      </c>
      <c r="B16" s="70" t="s">
        <v>13</v>
      </c>
      <c r="C16" s="70"/>
    </row>
    <row r="17" spans="1:3" ht="12" thickBot="1" x14ac:dyDescent="0.25"/>
    <row r="18" spans="1:3" x14ac:dyDescent="0.2">
      <c r="A18" s="3" t="s">
        <v>14</v>
      </c>
      <c r="B18" s="4" t="s">
        <v>15</v>
      </c>
      <c r="C18" s="5" t="s">
        <v>16</v>
      </c>
    </row>
    <row r="19" spans="1:3" x14ac:dyDescent="0.2">
      <c r="A19" s="74">
        <v>1</v>
      </c>
      <c r="B19" s="6" t="s">
        <v>17</v>
      </c>
      <c r="C19" s="7">
        <f>'Kops a'!E27</f>
        <v>0</v>
      </c>
    </row>
    <row r="20" spans="1:3" x14ac:dyDescent="0.2">
      <c r="A20" s="75"/>
      <c r="B20" s="76"/>
      <c r="C20" s="8"/>
    </row>
    <row r="21" spans="1:3" x14ac:dyDescent="0.2">
      <c r="A21" s="77"/>
      <c r="B21" s="6"/>
      <c r="C21" s="8"/>
    </row>
    <row r="22" spans="1:3" x14ac:dyDescent="0.2">
      <c r="A22" s="77"/>
      <c r="B22" s="6"/>
      <c r="C22" s="8"/>
    </row>
    <row r="23" spans="1:3" x14ac:dyDescent="0.2">
      <c r="A23" s="77"/>
      <c r="B23" s="6"/>
      <c r="C23" s="8"/>
    </row>
    <row r="24" spans="1:3" x14ac:dyDescent="0.2">
      <c r="A24" s="77"/>
      <c r="B24" s="6"/>
      <c r="C24" s="8"/>
    </row>
    <row r="25" spans="1:3" ht="12" thickBot="1" x14ac:dyDescent="0.25">
      <c r="A25" s="78"/>
      <c r="B25" s="44"/>
      <c r="C25" s="45"/>
    </row>
    <row r="26" spans="1:3" ht="12" thickBot="1" x14ac:dyDescent="0.25">
      <c r="A26" s="9"/>
      <c r="B26" s="10" t="s">
        <v>18</v>
      </c>
      <c r="C26" s="11">
        <f>SUM(C19:C25)</f>
        <v>0</v>
      </c>
    </row>
    <row r="27" spans="1:3" ht="12" thickBot="1" x14ac:dyDescent="0.25">
      <c r="B27" s="129"/>
      <c r="C27" s="12"/>
    </row>
    <row r="28" spans="1:3" ht="12" thickBot="1" x14ac:dyDescent="0.25">
      <c r="A28" s="144" t="s">
        <v>19</v>
      </c>
      <c r="B28" s="145"/>
      <c r="C28" s="13">
        <f>ROUND(C26*21%,2)</f>
        <v>0</v>
      </c>
    </row>
    <row r="31" spans="1:3" x14ac:dyDescent="0.2">
      <c r="A31" s="1" t="s">
        <v>20</v>
      </c>
      <c r="B31" s="146"/>
      <c r="C31" s="146"/>
    </row>
    <row r="32" spans="1:3" x14ac:dyDescent="0.2">
      <c r="B32" s="141" t="s">
        <v>21</v>
      </c>
      <c r="C32" s="141"/>
    </row>
    <row r="34" spans="1:3" x14ac:dyDescent="0.2">
      <c r="A34" s="1" t="s">
        <v>22</v>
      </c>
      <c r="B34" s="14"/>
      <c r="C34" s="14"/>
    </row>
    <row r="35" spans="1:3" x14ac:dyDescent="0.2">
      <c r="A35" s="14"/>
      <c r="B35" s="14"/>
      <c r="C35" s="14"/>
    </row>
    <row r="36" spans="1:3" x14ac:dyDescent="0.2">
      <c r="A36" s="1" t="s">
        <v>164</v>
      </c>
    </row>
    <row r="38" spans="1:3" x14ac:dyDescent="0.2">
      <c r="A38" s="85" t="s">
        <v>23</v>
      </c>
    </row>
    <row r="39" spans="1:3" x14ac:dyDescent="0.2">
      <c r="A39" s="85" t="s">
        <v>24</v>
      </c>
    </row>
  </sheetData>
  <mergeCells count="5">
    <mergeCell ref="B32:C32"/>
    <mergeCell ref="B4:C4"/>
    <mergeCell ref="B8:C8"/>
    <mergeCell ref="A28:B28"/>
    <mergeCell ref="B31:C31"/>
  </mergeCells>
  <conditionalFormatting sqref="C19 C26 C28">
    <cfRule type="cellIs" dxfId="164" priority="9" operator="equal">
      <formula>0</formula>
    </cfRule>
  </conditionalFormatting>
  <conditionalFormatting sqref="B13:B16">
    <cfRule type="cellIs" dxfId="163" priority="8" operator="equal">
      <formula>0</formula>
    </cfRule>
  </conditionalFormatting>
  <conditionalFormatting sqref="B19">
    <cfRule type="cellIs" dxfId="162" priority="7" operator="equal">
      <formula>0</formula>
    </cfRule>
  </conditionalFormatting>
  <conditionalFormatting sqref="B34">
    <cfRule type="cellIs" dxfId="161" priority="5" operator="equal">
      <formula>0</formula>
    </cfRule>
  </conditionalFormatting>
  <conditionalFormatting sqref="B31:C31">
    <cfRule type="cellIs" dxfId="160" priority="3" operator="equal">
      <formula>0</formula>
    </cfRule>
  </conditionalFormatting>
  <conditionalFormatting sqref="A19">
    <cfRule type="cellIs" dxfId="159" priority="2" operator="equal">
      <formula>0</formula>
    </cfRule>
  </conditionalFormatting>
  <conditionalFormatting sqref="A36">
    <cfRule type="containsText" dxfId="158" priority="1" operator="containsText" text="Tāme sastādīta 20__. gada __. _________">
      <formula>NOT(ISERROR(SEARCH("Tāme sastādīta 20__. gada __. _________",A36)))</formula>
    </cfRule>
  </conditionalFormatting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I48"/>
  <sheetViews>
    <sheetView workbookViewId="0">
      <selection activeCell="C38" sqref="C38"/>
    </sheetView>
  </sheetViews>
  <sheetFormatPr defaultColWidth="3.7109375" defaultRowHeight="11.25" x14ac:dyDescent="0.2"/>
  <cols>
    <col min="1" max="1" width="4" style="1" customWidth="1"/>
    <col min="2" max="2" width="5.28515625" style="1" customWidth="1"/>
    <col min="3" max="3" width="28.42578125" style="1" customWidth="1"/>
    <col min="4" max="4" width="6.85546875" style="1" customWidth="1"/>
    <col min="5" max="5" width="11.85546875" style="1" customWidth="1"/>
    <col min="6" max="6" width="9.85546875" style="1" customWidth="1"/>
    <col min="7" max="7" width="10" style="1" customWidth="1"/>
    <col min="8" max="8" width="8.7109375" style="1" customWidth="1"/>
    <col min="9" max="188" width="9.140625" style="1" customWidth="1"/>
    <col min="189" max="189" width="3.7109375" style="1"/>
    <col min="190" max="190" width="4.5703125" style="1" customWidth="1"/>
    <col min="191" max="191" width="5.85546875" style="1" customWidth="1"/>
    <col min="192" max="192" width="36" style="1" customWidth="1"/>
    <col min="193" max="193" width="9.7109375" style="1" customWidth="1"/>
    <col min="194" max="194" width="11.85546875" style="1" customWidth="1"/>
    <col min="195" max="195" width="9" style="1" customWidth="1"/>
    <col min="196" max="196" width="9.7109375" style="1" customWidth="1"/>
    <col min="197" max="197" width="9.28515625" style="1" customWidth="1"/>
    <col min="198" max="198" width="8.7109375" style="1" customWidth="1"/>
    <col min="199" max="199" width="6.85546875" style="1" customWidth="1"/>
    <col min="200" max="444" width="9.140625" style="1" customWidth="1"/>
    <col min="445" max="445" width="3.7109375" style="1"/>
    <col min="446" max="446" width="4.5703125" style="1" customWidth="1"/>
    <col min="447" max="447" width="5.85546875" style="1" customWidth="1"/>
    <col min="448" max="448" width="36" style="1" customWidth="1"/>
    <col min="449" max="449" width="9.7109375" style="1" customWidth="1"/>
    <col min="450" max="450" width="11.85546875" style="1" customWidth="1"/>
    <col min="451" max="451" width="9" style="1" customWidth="1"/>
    <col min="452" max="452" width="9.7109375" style="1" customWidth="1"/>
    <col min="453" max="453" width="9.28515625" style="1" customWidth="1"/>
    <col min="454" max="454" width="8.7109375" style="1" customWidth="1"/>
    <col min="455" max="455" width="6.85546875" style="1" customWidth="1"/>
    <col min="456" max="700" width="9.140625" style="1" customWidth="1"/>
    <col min="701" max="701" width="3.7109375" style="1"/>
    <col min="702" max="702" width="4.5703125" style="1" customWidth="1"/>
    <col min="703" max="703" width="5.85546875" style="1" customWidth="1"/>
    <col min="704" max="704" width="36" style="1" customWidth="1"/>
    <col min="705" max="705" width="9.7109375" style="1" customWidth="1"/>
    <col min="706" max="706" width="11.85546875" style="1" customWidth="1"/>
    <col min="707" max="707" width="9" style="1" customWidth="1"/>
    <col min="708" max="708" width="9.7109375" style="1" customWidth="1"/>
    <col min="709" max="709" width="9.28515625" style="1" customWidth="1"/>
    <col min="710" max="710" width="8.7109375" style="1" customWidth="1"/>
    <col min="711" max="711" width="6.85546875" style="1" customWidth="1"/>
    <col min="712" max="956" width="9.140625" style="1" customWidth="1"/>
    <col min="957" max="957" width="3.7109375" style="1"/>
    <col min="958" max="958" width="4.5703125" style="1" customWidth="1"/>
    <col min="959" max="959" width="5.85546875" style="1" customWidth="1"/>
    <col min="960" max="960" width="36" style="1" customWidth="1"/>
    <col min="961" max="961" width="9.7109375" style="1" customWidth="1"/>
    <col min="962" max="962" width="11.85546875" style="1" customWidth="1"/>
    <col min="963" max="963" width="9" style="1" customWidth="1"/>
    <col min="964" max="964" width="9.7109375" style="1" customWidth="1"/>
    <col min="965" max="965" width="9.28515625" style="1" customWidth="1"/>
    <col min="966" max="966" width="8.7109375" style="1" customWidth="1"/>
    <col min="967" max="967" width="6.85546875" style="1" customWidth="1"/>
    <col min="968" max="1212" width="9.140625" style="1" customWidth="1"/>
    <col min="1213" max="1213" width="3.7109375" style="1"/>
    <col min="1214" max="1214" width="4.5703125" style="1" customWidth="1"/>
    <col min="1215" max="1215" width="5.85546875" style="1" customWidth="1"/>
    <col min="1216" max="1216" width="36" style="1" customWidth="1"/>
    <col min="1217" max="1217" width="9.7109375" style="1" customWidth="1"/>
    <col min="1218" max="1218" width="11.85546875" style="1" customWidth="1"/>
    <col min="1219" max="1219" width="9" style="1" customWidth="1"/>
    <col min="1220" max="1220" width="9.7109375" style="1" customWidth="1"/>
    <col min="1221" max="1221" width="9.28515625" style="1" customWidth="1"/>
    <col min="1222" max="1222" width="8.7109375" style="1" customWidth="1"/>
    <col min="1223" max="1223" width="6.85546875" style="1" customWidth="1"/>
    <col min="1224" max="1468" width="9.140625" style="1" customWidth="1"/>
    <col min="1469" max="1469" width="3.7109375" style="1"/>
    <col min="1470" max="1470" width="4.5703125" style="1" customWidth="1"/>
    <col min="1471" max="1471" width="5.85546875" style="1" customWidth="1"/>
    <col min="1472" max="1472" width="36" style="1" customWidth="1"/>
    <col min="1473" max="1473" width="9.7109375" style="1" customWidth="1"/>
    <col min="1474" max="1474" width="11.85546875" style="1" customWidth="1"/>
    <col min="1475" max="1475" width="9" style="1" customWidth="1"/>
    <col min="1476" max="1476" width="9.7109375" style="1" customWidth="1"/>
    <col min="1477" max="1477" width="9.28515625" style="1" customWidth="1"/>
    <col min="1478" max="1478" width="8.7109375" style="1" customWidth="1"/>
    <col min="1479" max="1479" width="6.85546875" style="1" customWidth="1"/>
    <col min="1480" max="1724" width="9.140625" style="1" customWidth="1"/>
    <col min="1725" max="1725" width="3.7109375" style="1"/>
    <col min="1726" max="1726" width="4.5703125" style="1" customWidth="1"/>
    <col min="1727" max="1727" width="5.85546875" style="1" customWidth="1"/>
    <col min="1728" max="1728" width="36" style="1" customWidth="1"/>
    <col min="1729" max="1729" width="9.7109375" style="1" customWidth="1"/>
    <col min="1730" max="1730" width="11.85546875" style="1" customWidth="1"/>
    <col min="1731" max="1731" width="9" style="1" customWidth="1"/>
    <col min="1732" max="1732" width="9.7109375" style="1" customWidth="1"/>
    <col min="1733" max="1733" width="9.28515625" style="1" customWidth="1"/>
    <col min="1734" max="1734" width="8.7109375" style="1" customWidth="1"/>
    <col min="1735" max="1735" width="6.85546875" style="1" customWidth="1"/>
    <col min="1736" max="1980" width="9.140625" style="1" customWidth="1"/>
    <col min="1981" max="1981" width="3.7109375" style="1"/>
    <col min="1982" max="1982" width="4.5703125" style="1" customWidth="1"/>
    <col min="1983" max="1983" width="5.85546875" style="1" customWidth="1"/>
    <col min="1984" max="1984" width="36" style="1" customWidth="1"/>
    <col min="1985" max="1985" width="9.7109375" style="1" customWidth="1"/>
    <col min="1986" max="1986" width="11.85546875" style="1" customWidth="1"/>
    <col min="1987" max="1987" width="9" style="1" customWidth="1"/>
    <col min="1988" max="1988" width="9.7109375" style="1" customWidth="1"/>
    <col min="1989" max="1989" width="9.28515625" style="1" customWidth="1"/>
    <col min="1990" max="1990" width="8.7109375" style="1" customWidth="1"/>
    <col min="1991" max="1991" width="6.85546875" style="1" customWidth="1"/>
    <col min="1992" max="2236" width="9.140625" style="1" customWidth="1"/>
    <col min="2237" max="2237" width="3.7109375" style="1"/>
    <col min="2238" max="2238" width="4.5703125" style="1" customWidth="1"/>
    <col min="2239" max="2239" width="5.85546875" style="1" customWidth="1"/>
    <col min="2240" max="2240" width="36" style="1" customWidth="1"/>
    <col min="2241" max="2241" width="9.7109375" style="1" customWidth="1"/>
    <col min="2242" max="2242" width="11.85546875" style="1" customWidth="1"/>
    <col min="2243" max="2243" width="9" style="1" customWidth="1"/>
    <col min="2244" max="2244" width="9.7109375" style="1" customWidth="1"/>
    <col min="2245" max="2245" width="9.28515625" style="1" customWidth="1"/>
    <col min="2246" max="2246" width="8.7109375" style="1" customWidth="1"/>
    <col min="2247" max="2247" width="6.85546875" style="1" customWidth="1"/>
    <col min="2248" max="2492" width="9.140625" style="1" customWidth="1"/>
    <col min="2493" max="2493" width="3.7109375" style="1"/>
    <col min="2494" max="2494" width="4.5703125" style="1" customWidth="1"/>
    <col min="2495" max="2495" width="5.85546875" style="1" customWidth="1"/>
    <col min="2496" max="2496" width="36" style="1" customWidth="1"/>
    <col min="2497" max="2497" width="9.7109375" style="1" customWidth="1"/>
    <col min="2498" max="2498" width="11.85546875" style="1" customWidth="1"/>
    <col min="2499" max="2499" width="9" style="1" customWidth="1"/>
    <col min="2500" max="2500" width="9.7109375" style="1" customWidth="1"/>
    <col min="2501" max="2501" width="9.28515625" style="1" customWidth="1"/>
    <col min="2502" max="2502" width="8.7109375" style="1" customWidth="1"/>
    <col min="2503" max="2503" width="6.85546875" style="1" customWidth="1"/>
    <col min="2504" max="2748" width="9.140625" style="1" customWidth="1"/>
    <col min="2749" max="2749" width="3.7109375" style="1"/>
    <col min="2750" max="2750" width="4.5703125" style="1" customWidth="1"/>
    <col min="2751" max="2751" width="5.85546875" style="1" customWidth="1"/>
    <col min="2752" max="2752" width="36" style="1" customWidth="1"/>
    <col min="2753" max="2753" width="9.7109375" style="1" customWidth="1"/>
    <col min="2754" max="2754" width="11.85546875" style="1" customWidth="1"/>
    <col min="2755" max="2755" width="9" style="1" customWidth="1"/>
    <col min="2756" max="2756" width="9.7109375" style="1" customWidth="1"/>
    <col min="2757" max="2757" width="9.28515625" style="1" customWidth="1"/>
    <col min="2758" max="2758" width="8.7109375" style="1" customWidth="1"/>
    <col min="2759" max="2759" width="6.85546875" style="1" customWidth="1"/>
    <col min="2760" max="3004" width="9.140625" style="1" customWidth="1"/>
    <col min="3005" max="3005" width="3.7109375" style="1"/>
    <col min="3006" max="3006" width="4.5703125" style="1" customWidth="1"/>
    <col min="3007" max="3007" width="5.85546875" style="1" customWidth="1"/>
    <col min="3008" max="3008" width="36" style="1" customWidth="1"/>
    <col min="3009" max="3009" width="9.7109375" style="1" customWidth="1"/>
    <col min="3010" max="3010" width="11.85546875" style="1" customWidth="1"/>
    <col min="3011" max="3011" width="9" style="1" customWidth="1"/>
    <col min="3012" max="3012" width="9.7109375" style="1" customWidth="1"/>
    <col min="3013" max="3013" width="9.28515625" style="1" customWidth="1"/>
    <col min="3014" max="3014" width="8.7109375" style="1" customWidth="1"/>
    <col min="3015" max="3015" width="6.85546875" style="1" customWidth="1"/>
    <col min="3016" max="3260" width="9.140625" style="1" customWidth="1"/>
    <col min="3261" max="3261" width="3.7109375" style="1"/>
    <col min="3262" max="3262" width="4.5703125" style="1" customWidth="1"/>
    <col min="3263" max="3263" width="5.85546875" style="1" customWidth="1"/>
    <col min="3264" max="3264" width="36" style="1" customWidth="1"/>
    <col min="3265" max="3265" width="9.7109375" style="1" customWidth="1"/>
    <col min="3266" max="3266" width="11.85546875" style="1" customWidth="1"/>
    <col min="3267" max="3267" width="9" style="1" customWidth="1"/>
    <col min="3268" max="3268" width="9.7109375" style="1" customWidth="1"/>
    <col min="3269" max="3269" width="9.28515625" style="1" customWidth="1"/>
    <col min="3270" max="3270" width="8.7109375" style="1" customWidth="1"/>
    <col min="3271" max="3271" width="6.85546875" style="1" customWidth="1"/>
    <col min="3272" max="3516" width="9.140625" style="1" customWidth="1"/>
    <col min="3517" max="3517" width="3.7109375" style="1"/>
    <col min="3518" max="3518" width="4.5703125" style="1" customWidth="1"/>
    <col min="3519" max="3519" width="5.85546875" style="1" customWidth="1"/>
    <col min="3520" max="3520" width="36" style="1" customWidth="1"/>
    <col min="3521" max="3521" width="9.7109375" style="1" customWidth="1"/>
    <col min="3522" max="3522" width="11.85546875" style="1" customWidth="1"/>
    <col min="3523" max="3523" width="9" style="1" customWidth="1"/>
    <col min="3524" max="3524" width="9.7109375" style="1" customWidth="1"/>
    <col min="3525" max="3525" width="9.28515625" style="1" customWidth="1"/>
    <col min="3526" max="3526" width="8.7109375" style="1" customWidth="1"/>
    <col min="3527" max="3527" width="6.85546875" style="1" customWidth="1"/>
    <col min="3528" max="3772" width="9.140625" style="1" customWidth="1"/>
    <col min="3773" max="3773" width="3.7109375" style="1"/>
    <col min="3774" max="3774" width="4.5703125" style="1" customWidth="1"/>
    <col min="3775" max="3775" width="5.85546875" style="1" customWidth="1"/>
    <col min="3776" max="3776" width="36" style="1" customWidth="1"/>
    <col min="3777" max="3777" width="9.7109375" style="1" customWidth="1"/>
    <col min="3778" max="3778" width="11.85546875" style="1" customWidth="1"/>
    <col min="3779" max="3779" width="9" style="1" customWidth="1"/>
    <col min="3780" max="3780" width="9.7109375" style="1" customWidth="1"/>
    <col min="3781" max="3781" width="9.28515625" style="1" customWidth="1"/>
    <col min="3782" max="3782" width="8.7109375" style="1" customWidth="1"/>
    <col min="3783" max="3783" width="6.85546875" style="1" customWidth="1"/>
    <col min="3784" max="4028" width="9.140625" style="1" customWidth="1"/>
    <col min="4029" max="4029" width="3.7109375" style="1"/>
    <col min="4030" max="4030" width="4.5703125" style="1" customWidth="1"/>
    <col min="4031" max="4031" width="5.85546875" style="1" customWidth="1"/>
    <col min="4032" max="4032" width="36" style="1" customWidth="1"/>
    <col min="4033" max="4033" width="9.7109375" style="1" customWidth="1"/>
    <col min="4034" max="4034" width="11.85546875" style="1" customWidth="1"/>
    <col min="4035" max="4035" width="9" style="1" customWidth="1"/>
    <col min="4036" max="4036" width="9.7109375" style="1" customWidth="1"/>
    <col min="4037" max="4037" width="9.28515625" style="1" customWidth="1"/>
    <col min="4038" max="4038" width="8.7109375" style="1" customWidth="1"/>
    <col min="4039" max="4039" width="6.85546875" style="1" customWidth="1"/>
    <col min="4040" max="4284" width="9.140625" style="1" customWidth="1"/>
    <col min="4285" max="4285" width="3.7109375" style="1"/>
    <col min="4286" max="4286" width="4.5703125" style="1" customWidth="1"/>
    <col min="4287" max="4287" width="5.85546875" style="1" customWidth="1"/>
    <col min="4288" max="4288" width="36" style="1" customWidth="1"/>
    <col min="4289" max="4289" width="9.7109375" style="1" customWidth="1"/>
    <col min="4290" max="4290" width="11.85546875" style="1" customWidth="1"/>
    <col min="4291" max="4291" width="9" style="1" customWidth="1"/>
    <col min="4292" max="4292" width="9.7109375" style="1" customWidth="1"/>
    <col min="4293" max="4293" width="9.28515625" style="1" customWidth="1"/>
    <col min="4294" max="4294" width="8.7109375" style="1" customWidth="1"/>
    <col min="4295" max="4295" width="6.85546875" style="1" customWidth="1"/>
    <col min="4296" max="4540" width="9.140625" style="1" customWidth="1"/>
    <col min="4541" max="4541" width="3.7109375" style="1"/>
    <col min="4542" max="4542" width="4.5703125" style="1" customWidth="1"/>
    <col min="4543" max="4543" width="5.85546875" style="1" customWidth="1"/>
    <col min="4544" max="4544" width="36" style="1" customWidth="1"/>
    <col min="4545" max="4545" width="9.7109375" style="1" customWidth="1"/>
    <col min="4546" max="4546" width="11.85546875" style="1" customWidth="1"/>
    <col min="4547" max="4547" width="9" style="1" customWidth="1"/>
    <col min="4548" max="4548" width="9.7109375" style="1" customWidth="1"/>
    <col min="4549" max="4549" width="9.28515625" style="1" customWidth="1"/>
    <col min="4550" max="4550" width="8.7109375" style="1" customWidth="1"/>
    <col min="4551" max="4551" width="6.85546875" style="1" customWidth="1"/>
    <col min="4552" max="4796" width="9.140625" style="1" customWidth="1"/>
    <col min="4797" max="4797" width="3.7109375" style="1"/>
    <col min="4798" max="4798" width="4.5703125" style="1" customWidth="1"/>
    <col min="4799" max="4799" width="5.85546875" style="1" customWidth="1"/>
    <col min="4800" max="4800" width="36" style="1" customWidth="1"/>
    <col min="4801" max="4801" width="9.7109375" style="1" customWidth="1"/>
    <col min="4802" max="4802" width="11.85546875" style="1" customWidth="1"/>
    <col min="4803" max="4803" width="9" style="1" customWidth="1"/>
    <col min="4804" max="4804" width="9.7109375" style="1" customWidth="1"/>
    <col min="4805" max="4805" width="9.28515625" style="1" customWidth="1"/>
    <col min="4806" max="4806" width="8.7109375" style="1" customWidth="1"/>
    <col min="4807" max="4807" width="6.85546875" style="1" customWidth="1"/>
    <col min="4808" max="5052" width="9.140625" style="1" customWidth="1"/>
    <col min="5053" max="5053" width="3.7109375" style="1"/>
    <col min="5054" max="5054" width="4.5703125" style="1" customWidth="1"/>
    <col min="5055" max="5055" width="5.85546875" style="1" customWidth="1"/>
    <col min="5056" max="5056" width="36" style="1" customWidth="1"/>
    <col min="5057" max="5057" width="9.7109375" style="1" customWidth="1"/>
    <col min="5058" max="5058" width="11.85546875" style="1" customWidth="1"/>
    <col min="5059" max="5059" width="9" style="1" customWidth="1"/>
    <col min="5060" max="5060" width="9.7109375" style="1" customWidth="1"/>
    <col min="5061" max="5061" width="9.28515625" style="1" customWidth="1"/>
    <col min="5062" max="5062" width="8.7109375" style="1" customWidth="1"/>
    <col min="5063" max="5063" width="6.85546875" style="1" customWidth="1"/>
    <col min="5064" max="5308" width="9.140625" style="1" customWidth="1"/>
    <col min="5309" max="5309" width="3.7109375" style="1"/>
    <col min="5310" max="5310" width="4.5703125" style="1" customWidth="1"/>
    <col min="5311" max="5311" width="5.85546875" style="1" customWidth="1"/>
    <col min="5312" max="5312" width="36" style="1" customWidth="1"/>
    <col min="5313" max="5313" width="9.7109375" style="1" customWidth="1"/>
    <col min="5314" max="5314" width="11.85546875" style="1" customWidth="1"/>
    <col min="5315" max="5315" width="9" style="1" customWidth="1"/>
    <col min="5316" max="5316" width="9.7109375" style="1" customWidth="1"/>
    <col min="5317" max="5317" width="9.28515625" style="1" customWidth="1"/>
    <col min="5318" max="5318" width="8.7109375" style="1" customWidth="1"/>
    <col min="5319" max="5319" width="6.85546875" style="1" customWidth="1"/>
    <col min="5320" max="5564" width="9.140625" style="1" customWidth="1"/>
    <col min="5565" max="5565" width="3.7109375" style="1"/>
    <col min="5566" max="5566" width="4.5703125" style="1" customWidth="1"/>
    <col min="5567" max="5567" width="5.85546875" style="1" customWidth="1"/>
    <col min="5568" max="5568" width="36" style="1" customWidth="1"/>
    <col min="5569" max="5569" width="9.7109375" style="1" customWidth="1"/>
    <col min="5570" max="5570" width="11.85546875" style="1" customWidth="1"/>
    <col min="5571" max="5571" width="9" style="1" customWidth="1"/>
    <col min="5572" max="5572" width="9.7109375" style="1" customWidth="1"/>
    <col min="5573" max="5573" width="9.28515625" style="1" customWidth="1"/>
    <col min="5574" max="5574" width="8.7109375" style="1" customWidth="1"/>
    <col min="5575" max="5575" width="6.85546875" style="1" customWidth="1"/>
    <col min="5576" max="5820" width="9.140625" style="1" customWidth="1"/>
    <col min="5821" max="5821" width="3.7109375" style="1"/>
    <col min="5822" max="5822" width="4.5703125" style="1" customWidth="1"/>
    <col min="5823" max="5823" width="5.85546875" style="1" customWidth="1"/>
    <col min="5824" max="5824" width="36" style="1" customWidth="1"/>
    <col min="5825" max="5825" width="9.7109375" style="1" customWidth="1"/>
    <col min="5826" max="5826" width="11.85546875" style="1" customWidth="1"/>
    <col min="5827" max="5827" width="9" style="1" customWidth="1"/>
    <col min="5828" max="5828" width="9.7109375" style="1" customWidth="1"/>
    <col min="5829" max="5829" width="9.28515625" style="1" customWidth="1"/>
    <col min="5830" max="5830" width="8.7109375" style="1" customWidth="1"/>
    <col min="5831" max="5831" width="6.85546875" style="1" customWidth="1"/>
    <col min="5832" max="6076" width="9.140625" style="1" customWidth="1"/>
    <col min="6077" max="6077" width="3.7109375" style="1"/>
    <col min="6078" max="6078" width="4.5703125" style="1" customWidth="1"/>
    <col min="6079" max="6079" width="5.85546875" style="1" customWidth="1"/>
    <col min="6080" max="6080" width="36" style="1" customWidth="1"/>
    <col min="6081" max="6081" width="9.7109375" style="1" customWidth="1"/>
    <col min="6082" max="6082" width="11.85546875" style="1" customWidth="1"/>
    <col min="6083" max="6083" width="9" style="1" customWidth="1"/>
    <col min="6084" max="6084" width="9.7109375" style="1" customWidth="1"/>
    <col min="6085" max="6085" width="9.28515625" style="1" customWidth="1"/>
    <col min="6086" max="6086" width="8.7109375" style="1" customWidth="1"/>
    <col min="6087" max="6087" width="6.85546875" style="1" customWidth="1"/>
    <col min="6088" max="6332" width="9.140625" style="1" customWidth="1"/>
    <col min="6333" max="6333" width="3.7109375" style="1"/>
    <col min="6334" max="6334" width="4.5703125" style="1" customWidth="1"/>
    <col min="6335" max="6335" width="5.85546875" style="1" customWidth="1"/>
    <col min="6336" max="6336" width="36" style="1" customWidth="1"/>
    <col min="6337" max="6337" width="9.7109375" style="1" customWidth="1"/>
    <col min="6338" max="6338" width="11.85546875" style="1" customWidth="1"/>
    <col min="6339" max="6339" width="9" style="1" customWidth="1"/>
    <col min="6340" max="6340" width="9.7109375" style="1" customWidth="1"/>
    <col min="6341" max="6341" width="9.28515625" style="1" customWidth="1"/>
    <col min="6342" max="6342" width="8.7109375" style="1" customWidth="1"/>
    <col min="6343" max="6343" width="6.85546875" style="1" customWidth="1"/>
    <col min="6344" max="6588" width="9.140625" style="1" customWidth="1"/>
    <col min="6589" max="6589" width="3.7109375" style="1"/>
    <col min="6590" max="6590" width="4.5703125" style="1" customWidth="1"/>
    <col min="6591" max="6591" width="5.85546875" style="1" customWidth="1"/>
    <col min="6592" max="6592" width="36" style="1" customWidth="1"/>
    <col min="6593" max="6593" width="9.7109375" style="1" customWidth="1"/>
    <col min="6594" max="6594" width="11.85546875" style="1" customWidth="1"/>
    <col min="6595" max="6595" width="9" style="1" customWidth="1"/>
    <col min="6596" max="6596" width="9.7109375" style="1" customWidth="1"/>
    <col min="6597" max="6597" width="9.28515625" style="1" customWidth="1"/>
    <col min="6598" max="6598" width="8.7109375" style="1" customWidth="1"/>
    <col min="6599" max="6599" width="6.85546875" style="1" customWidth="1"/>
    <col min="6600" max="6844" width="9.140625" style="1" customWidth="1"/>
    <col min="6845" max="6845" width="3.7109375" style="1"/>
    <col min="6846" max="6846" width="4.5703125" style="1" customWidth="1"/>
    <col min="6847" max="6847" width="5.85546875" style="1" customWidth="1"/>
    <col min="6848" max="6848" width="36" style="1" customWidth="1"/>
    <col min="6849" max="6849" width="9.7109375" style="1" customWidth="1"/>
    <col min="6850" max="6850" width="11.85546875" style="1" customWidth="1"/>
    <col min="6851" max="6851" width="9" style="1" customWidth="1"/>
    <col min="6852" max="6852" width="9.7109375" style="1" customWidth="1"/>
    <col min="6853" max="6853" width="9.28515625" style="1" customWidth="1"/>
    <col min="6854" max="6854" width="8.7109375" style="1" customWidth="1"/>
    <col min="6855" max="6855" width="6.85546875" style="1" customWidth="1"/>
    <col min="6856" max="7100" width="9.140625" style="1" customWidth="1"/>
    <col min="7101" max="7101" width="3.7109375" style="1"/>
    <col min="7102" max="7102" width="4.5703125" style="1" customWidth="1"/>
    <col min="7103" max="7103" width="5.85546875" style="1" customWidth="1"/>
    <col min="7104" max="7104" width="36" style="1" customWidth="1"/>
    <col min="7105" max="7105" width="9.7109375" style="1" customWidth="1"/>
    <col min="7106" max="7106" width="11.85546875" style="1" customWidth="1"/>
    <col min="7107" max="7107" width="9" style="1" customWidth="1"/>
    <col min="7108" max="7108" width="9.7109375" style="1" customWidth="1"/>
    <col min="7109" max="7109" width="9.28515625" style="1" customWidth="1"/>
    <col min="7110" max="7110" width="8.7109375" style="1" customWidth="1"/>
    <col min="7111" max="7111" width="6.85546875" style="1" customWidth="1"/>
    <col min="7112" max="7356" width="9.140625" style="1" customWidth="1"/>
    <col min="7357" max="7357" width="3.7109375" style="1"/>
    <col min="7358" max="7358" width="4.5703125" style="1" customWidth="1"/>
    <col min="7359" max="7359" width="5.85546875" style="1" customWidth="1"/>
    <col min="7360" max="7360" width="36" style="1" customWidth="1"/>
    <col min="7361" max="7361" width="9.7109375" style="1" customWidth="1"/>
    <col min="7362" max="7362" width="11.85546875" style="1" customWidth="1"/>
    <col min="7363" max="7363" width="9" style="1" customWidth="1"/>
    <col min="7364" max="7364" width="9.7109375" style="1" customWidth="1"/>
    <col min="7365" max="7365" width="9.28515625" style="1" customWidth="1"/>
    <col min="7366" max="7366" width="8.7109375" style="1" customWidth="1"/>
    <col min="7367" max="7367" width="6.85546875" style="1" customWidth="1"/>
    <col min="7368" max="7612" width="9.140625" style="1" customWidth="1"/>
    <col min="7613" max="7613" width="3.7109375" style="1"/>
    <col min="7614" max="7614" width="4.5703125" style="1" customWidth="1"/>
    <col min="7615" max="7615" width="5.85546875" style="1" customWidth="1"/>
    <col min="7616" max="7616" width="36" style="1" customWidth="1"/>
    <col min="7617" max="7617" width="9.7109375" style="1" customWidth="1"/>
    <col min="7618" max="7618" width="11.85546875" style="1" customWidth="1"/>
    <col min="7619" max="7619" width="9" style="1" customWidth="1"/>
    <col min="7620" max="7620" width="9.7109375" style="1" customWidth="1"/>
    <col min="7621" max="7621" width="9.28515625" style="1" customWidth="1"/>
    <col min="7622" max="7622" width="8.7109375" style="1" customWidth="1"/>
    <col min="7623" max="7623" width="6.85546875" style="1" customWidth="1"/>
    <col min="7624" max="7868" width="9.140625" style="1" customWidth="1"/>
    <col min="7869" max="7869" width="3.7109375" style="1"/>
    <col min="7870" max="7870" width="4.5703125" style="1" customWidth="1"/>
    <col min="7871" max="7871" width="5.85546875" style="1" customWidth="1"/>
    <col min="7872" max="7872" width="36" style="1" customWidth="1"/>
    <col min="7873" max="7873" width="9.7109375" style="1" customWidth="1"/>
    <col min="7874" max="7874" width="11.85546875" style="1" customWidth="1"/>
    <col min="7875" max="7875" width="9" style="1" customWidth="1"/>
    <col min="7876" max="7876" width="9.7109375" style="1" customWidth="1"/>
    <col min="7877" max="7877" width="9.28515625" style="1" customWidth="1"/>
    <col min="7878" max="7878" width="8.7109375" style="1" customWidth="1"/>
    <col min="7879" max="7879" width="6.85546875" style="1" customWidth="1"/>
    <col min="7880" max="8124" width="9.140625" style="1" customWidth="1"/>
    <col min="8125" max="8125" width="3.7109375" style="1"/>
    <col min="8126" max="8126" width="4.5703125" style="1" customWidth="1"/>
    <col min="8127" max="8127" width="5.85546875" style="1" customWidth="1"/>
    <col min="8128" max="8128" width="36" style="1" customWidth="1"/>
    <col min="8129" max="8129" width="9.7109375" style="1" customWidth="1"/>
    <col min="8130" max="8130" width="11.85546875" style="1" customWidth="1"/>
    <col min="8131" max="8131" width="9" style="1" customWidth="1"/>
    <col min="8132" max="8132" width="9.7109375" style="1" customWidth="1"/>
    <col min="8133" max="8133" width="9.28515625" style="1" customWidth="1"/>
    <col min="8134" max="8134" width="8.7109375" style="1" customWidth="1"/>
    <col min="8135" max="8135" width="6.85546875" style="1" customWidth="1"/>
    <col min="8136" max="8380" width="9.140625" style="1" customWidth="1"/>
    <col min="8381" max="8381" width="3.7109375" style="1"/>
    <col min="8382" max="8382" width="4.5703125" style="1" customWidth="1"/>
    <col min="8383" max="8383" width="5.85546875" style="1" customWidth="1"/>
    <col min="8384" max="8384" width="36" style="1" customWidth="1"/>
    <col min="8385" max="8385" width="9.7109375" style="1" customWidth="1"/>
    <col min="8386" max="8386" width="11.85546875" style="1" customWidth="1"/>
    <col min="8387" max="8387" width="9" style="1" customWidth="1"/>
    <col min="8388" max="8388" width="9.7109375" style="1" customWidth="1"/>
    <col min="8389" max="8389" width="9.28515625" style="1" customWidth="1"/>
    <col min="8390" max="8390" width="8.7109375" style="1" customWidth="1"/>
    <col min="8391" max="8391" width="6.85546875" style="1" customWidth="1"/>
    <col min="8392" max="8636" width="9.140625" style="1" customWidth="1"/>
    <col min="8637" max="8637" width="3.7109375" style="1"/>
    <col min="8638" max="8638" width="4.5703125" style="1" customWidth="1"/>
    <col min="8639" max="8639" width="5.85546875" style="1" customWidth="1"/>
    <col min="8640" max="8640" width="36" style="1" customWidth="1"/>
    <col min="8641" max="8641" width="9.7109375" style="1" customWidth="1"/>
    <col min="8642" max="8642" width="11.85546875" style="1" customWidth="1"/>
    <col min="8643" max="8643" width="9" style="1" customWidth="1"/>
    <col min="8644" max="8644" width="9.7109375" style="1" customWidth="1"/>
    <col min="8645" max="8645" width="9.28515625" style="1" customWidth="1"/>
    <col min="8646" max="8646" width="8.7109375" style="1" customWidth="1"/>
    <col min="8647" max="8647" width="6.85546875" style="1" customWidth="1"/>
    <col min="8648" max="8892" width="9.140625" style="1" customWidth="1"/>
    <col min="8893" max="8893" width="3.7109375" style="1"/>
    <col min="8894" max="8894" width="4.5703125" style="1" customWidth="1"/>
    <col min="8895" max="8895" width="5.85546875" style="1" customWidth="1"/>
    <col min="8896" max="8896" width="36" style="1" customWidth="1"/>
    <col min="8897" max="8897" width="9.7109375" style="1" customWidth="1"/>
    <col min="8898" max="8898" width="11.85546875" style="1" customWidth="1"/>
    <col min="8899" max="8899" width="9" style="1" customWidth="1"/>
    <col min="8900" max="8900" width="9.7109375" style="1" customWidth="1"/>
    <col min="8901" max="8901" width="9.28515625" style="1" customWidth="1"/>
    <col min="8902" max="8902" width="8.7109375" style="1" customWidth="1"/>
    <col min="8903" max="8903" width="6.85546875" style="1" customWidth="1"/>
    <col min="8904" max="9148" width="9.140625" style="1" customWidth="1"/>
    <col min="9149" max="9149" width="3.7109375" style="1"/>
    <col min="9150" max="9150" width="4.5703125" style="1" customWidth="1"/>
    <col min="9151" max="9151" width="5.85546875" style="1" customWidth="1"/>
    <col min="9152" max="9152" width="36" style="1" customWidth="1"/>
    <col min="9153" max="9153" width="9.7109375" style="1" customWidth="1"/>
    <col min="9154" max="9154" width="11.85546875" style="1" customWidth="1"/>
    <col min="9155" max="9155" width="9" style="1" customWidth="1"/>
    <col min="9156" max="9156" width="9.7109375" style="1" customWidth="1"/>
    <col min="9157" max="9157" width="9.28515625" style="1" customWidth="1"/>
    <col min="9158" max="9158" width="8.7109375" style="1" customWidth="1"/>
    <col min="9159" max="9159" width="6.85546875" style="1" customWidth="1"/>
    <col min="9160" max="9404" width="9.140625" style="1" customWidth="1"/>
    <col min="9405" max="9405" width="3.7109375" style="1"/>
    <col min="9406" max="9406" width="4.5703125" style="1" customWidth="1"/>
    <col min="9407" max="9407" width="5.85546875" style="1" customWidth="1"/>
    <col min="9408" max="9408" width="36" style="1" customWidth="1"/>
    <col min="9409" max="9409" width="9.7109375" style="1" customWidth="1"/>
    <col min="9410" max="9410" width="11.85546875" style="1" customWidth="1"/>
    <col min="9411" max="9411" width="9" style="1" customWidth="1"/>
    <col min="9412" max="9412" width="9.7109375" style="1" customWidth="1"/>
    <col min="9413" max="9413" width="9.28515625" style="1" customWidth="1"/>
    <col min="9414" max="9414" width="8.7109375" style="1" customWidth="1"/>
    <col min="9415" max="9415" width="6.85546875" style="1" customWidth="1"/>
    <col min="9416" max="9660" width="9.140625" style="1" customWidth="1"/>
    <col min="9661" max="9661" width="3.7109375" style="1"/>
    <col min="9662" max="9662" width="4.5703125" style="1" customWidth="1"/>
    <col min="9663" max="9663" width="5.85546875" style="1" customWidth="1"/>
    <col min="9664" max="9664" width="36" style="1" customWidth="1"/>
    <col min="9665" max="9665" width="9.7109375" style="1" customWidth="1"/>
    <col min="9666" max="9666" width="11.85546875" style="1" customWidth="1"/>
    <col min="9667" max="9667" width="9" style="1" customWidth="1"/>
    <col min="9668" max="9668" width="9.7109375" style="1" customWidth="1"/>
    <col min="9669" max="9669" width="9.28515625" style="1" customWidth="1"/>
    <col min="9670" max="9670" width="8.7109375" style="1" customWidth="1"/>
    <col min="9671" max="9671" width="6.85546875" style="1" customWidth="1"/>
    <col min="9672" max="9916" width="9.140625" style="1" customWidth="1"/>
    <col min="9917" max="9917" width="3.7109375" style="1"/>
    <col min="9918" max="9918" width="4.5703125" style="1" customWidth="1"/>
    <col min="9919" max="9919" width="5.85546875" style="1" customWidth="1"/>
    <col min="9920" max="9920" width="36" style="1" customWidth="1"/>
    <col min="9921" max="9921" width="9.7109375" style="1" customWidth="1"/>
    <col min="9922" max="9922" width="11.85546875" style="1" customWidth="1"/>
    <col min="9923" max="9923" width="9" style="1" customWidth="1"/>
    <col min="9924" max="9924" width="9.7109375" style="1" customWidth="1"/>
    <col min="9925" max="9925" width="9.28515625" style="1" customWidth="1"/>
    <col min="9926" max="9926" width="8.7109375" style="1" customWidth="1"/>
    <col min="9927" max="9927" width="6.85546875" style="1" customWidth="1"/>
    <col min="9928" max="10172" width="9.140625" style="1" customWidth="1"/>
    <col min="10173" max="10173" width="3.7109375" style="1"/>
    <col min="10174" max="10174" width="4.5703125" style="1" customWidth="1"/>
    <col min="10175" max="10175" width="5.85546875" style="1" customWidth="1"/>
    <col min="10176" max="10176" width="36" style="1" customWidth="1"/>
    <col min="10177" max="10177" width="9.7109375" style="1" customWidth="1"/>
    <col min="10178" max="10178" width="11.85546875" style="1" customWidth="1"/>
    <col min="10179" max="10179" width="9" style="1" customWidth="1"/>
    <col min="10180" max="10180" width="9.7109375" style="1" customWidth="1"/>
    <col min="10181" max="10181" width="9.28515625" style="1" customWidth="1"/>
    <col min="10182" max="10182" width="8.7109375" style="1" customWidth="1"/>
    <col min="10183" max="10183" width="6.85546875" style="1" customWidth="1"/>
    <col min="10184" max="10428" width="9.140625" style="1" customWidth="1"/>
    <col min="10429" max="10429" width="3.7109375" style="1"/>
    <col min="10430" max="10430" width="4.5703125" style="1" customWidth="1"/>
    <col min="10431" max="10431" width="5.85546875" style="1" customWidth="1"/>
    <col min="10432" max="10432" width="36" style="1" customWidth="1"/>
    <col min="10433" max="10433" width="9.7109375" style="1" customWidth="1"/>
    <col min="10434" max="10434" width="11.85546875" style="1" customWidth="1"/>
    <col min="10435" max="10435" width="9" style="1" customWidth="1"/>
    <col min="10436" max="10436" width="9.7109375" style="1" customWidth="1"/>
    <col min="10437" max="10437" width="9.28515625" style="1" customWidth="1"/>
    <col min="10438" max="10438" width="8.7109375" style="1" customWidth="1"/>
    <col min="10439" max="10439" width="6.85546875" style="1" customWidth="1"/>
    <col min="10440" max="10684" width="9.140625" style="1" customWidth="1"/>
    <col min="10685" max="10685" width="3.7109375" style="1"/>
    <col min="10686" max="10686" width="4.5703125" style="1" customWidth="1"/>
    <col min="10687" max="10687" width="5.85546875" style="1" customWidth="1"/>
    <col min="10688" max="10688" width="36" style="1" customWidth="1"/>
    <col min="10689" max="10689" width="9.7109375" style="1" customWidth="1"/>
    <col min="10690" max="10690" width="11.85546875" style="1" customWidth="1"/>
    <col min="10691" max="10691" width="9" style="1" customWidth="1"/>
    <col min="10692" max="10692" width="9.7109375" style="1" customWidth="1"/>
    <col min="10693" max="10693" width="9.28515625" style="1" customWidth="1"/>
    <col min="10694" max="10694" width="8.7109375" style="1" customWidth="1"/>
    <col min="10695" max="10695" width="6.85546875" style="1" customWidth="1"/>
    <col min="10696" max="10940" width="9.140625" style="1" customWidth="1"/>
    <col min="10941" max="10941" width="3.7109375" style="1"/>
    <col min="10942" max="10942" width="4.5703125" style="1" customWidth="1"/>
    <col min="10943" max="10943" width="5.85546875" style="1" customWidth="1"/>
    <col min="10944" max="10944" width="36" style="1" customWidth="1"/>
    <col min="10945" max="10945" width="9.7109375" style="1" customWidth="1"/>
    <col min="10946" max="10946" width="11.85546875" style="1" customWidth="1"/>
    <col min="10947" max="10947" width="9" style="1" customWidth="1"/>
    <col min="10948" max="10948" width="9.7109375" style="1" customWidth="1"/>
    <col min="10949" max="10949" width="9.28515625" style="1" customWidth="1"/>
    <col min="10950" max="10950" width="8.7109375" style="1" customWidth="1"/>
    <col min="10951" max="10951" width="6.85546875" style="1" customWidth="1"/>
    <col min="10952" max="11196" width="9.140625" style="1" customWidth="1"/>
    <col min="11197" max="11197" width="3.7109375" style="1"/>
    <col min="11198" max="11198" width="4.5703125" style="1" customWidth="1"/>
    <col min="11199" max="11199" width="5.85546875" style="1" customWidth="1"/>
    <col min="11200" max="11200" width="36" style="1" customWidth="1"/>
    <col min="11201" max="11201" width="9.7109375" style="1" customWidth="1"/>
    <col min="11202" max="11202" width="11.85546875" style="1" customWidth="1"/>
    <col min="11203" max="11203" width="9" style="1" customWidth="1"/>
    <col min="11204" max="11204" width="9.7109375" style="1" customWidth="1"/>
    <col min="11205" max="11205" width="9.28515625" style="1" customWidth="1"/>
    <col min="11206" max="11206" width="8.7109375" style="1" customWidth="1"/>
    <col min="11207" max="11207" width="6.85546875" style="1" customWidth="1"/>
    <col min="11208" max="11452" width="9.140625" style="1" customWidth="1"/>
    <col min="11453" max="11453" width="3.7109375" style="1"/>
    <col min="11454" max="11454" width="4.5703125" style="1" customWidth="1"/>
    <col min="11455" max="11455" width="5.85546875" style="1" customWidth="1"/>
    <col min="11456" max="11456" width="36" style="1" customWidth="1"/>
    <col min="11457" max="11457" width="9.7109375" style="1" customWidth="1"/>
    <col min="11458" max="11458" width="11.85546875" style="1" customWidth="1"/>
    <col min="11459" max="11459" width="9" style="1" customWidth="1"/>
    <col min="11460" max="11460" width="9.7109375" style="1" customWidth="1"/>
    <col min="11461" max="11461" width="9.28515625" style="1" customWidth="1"/>
    <col min="11462" max="11462" width="8.7109375" style="1" customWidth="1"/>
    <col min="11463" max="11463" width="6.85546875" style="1" customWidth="1"/>
    <col min="11464" max="11708" width="9.140625" style="1" customWidth="1"/>
    <col min="11709" max="11709" width="3.7109375" style="1"/>
    <col min="11710" max="11710" width="4.5703125" style="1" customWidth="1"/>
    <col min="11711" max="11711" width="5.85546875" style="1" customWidth="1"/>
    <col min="11712" max="11712" width="36" style="1" customWidth="1"/>
    <col min="11713" max="11713" width="9.7109375" style="1" customWidth="1"/>
    <col min="11714" max="11714" width="11.85546875" style="1" customWidth="1"/>
    <col min="11715" max="11715" width="9" style="1" customWidth="1"/>
    <col min="11716" max="11716" width="9.7109375" style="1" customWidth="1"/>
    <col min="11717" max="11717" width="9.28515625" style="1" customWidth="1"/>
    <col min="11718" max="11718" width="8.7109375" style="1" customWidth="1"/>
    <col min="11719" max="11719" width="6.85546875" style="1" customWidth="1"/>
    <col min="11720" max="11964" width="9.140625" style="1" customWidth="1"/>
    <col min="11965" max="11965" width="3.7109375" style="1"/>
    <col min="11966" max="11966" width="4.5703125" style="1" customWidth="1"/>
    <col min="11967" max="11967" width="5.85546875" style="1" customWidth="1"/>
    <col min="11968" max="11968" width="36" style="1" customWidth="1"/>
    <col min="11969" max="11969" width="9.7109375" style="1" customWidth="1"/>
    <col min="11970" max="11970" width="11.85546875" style="1" customWidth="1"/>
    <col min="11971" max="11971" width="9" style="1" customWidth="1"/>
    <col min="11972" max="11972" width="9.7109375" style="1" customWidth="1"/>
    <col min="11973" max="11973" width="9.28515625" style="1" customWidth="1"/>
    <col min="11974" max="11974" width="8.7109375" style="1" customWidth="1"/>
    <col min="11975" max="11975" width="6.85546875" style="1" customWidth="1"/>
    <col min="11976" max="12220" width="9.140625" style="1" customWidth="1"/>
    <col min="12221" max="12221" width="3.7109375" style="1"/>
    <col min="12222" max="12222" width="4.5703125" style="1" customWidth="1"/>
    <col min="12223" max="12223" width="5.85546875" style="1" customWidth="1"/>
    <col min="12224" max="12224" width="36" style="1" customWidth="1"/>
    <col min="12225" max="12225" width="9.7109375" style="1" customWidth="1"/>
    <col min="12226" max="12226" width="11.85546875" style="1" customWidth="1"/>
    <col min="12227" max="12227" width="9" style="1" customWidth="1"/>
    <col min="12228" max="12228" width="9.7109375" style="1" customWidth="1"/>
    <col min="12229" max="12229" width="9.28515625" style="1" customWidth="1"/>
    <col min="12230" max="12230" width="8.7109375" style="1" customWidth="1"/>
    <col min="12231" max="12231" width="6.85546875" style="1" customWidth="1"/>
    <col min="12232" max="12476" width="9.140625" style="1" customWidth="1"/>
    <col min="12477" max="12477" width="3.7109375" style="1"/>
    <col min="12478" max="12478" width="4.5703125" style="1" customWidth="1"/>
    <col min="12479" max="12479" width="5.85546875" style="1" customWidth="1"/>
    <col min="12480" max="12480" width="36" style="1" customWidth="1"/>
    <col min="12481" max="12481" width="9.7109375" style="1" customWidth="1"/>
    <col min="12482" max="12482" width="11.85546875" style="1" customWidth="1"/>
    <col min="12483" max="12483" width="9" style="1" customWidth="1"/>
    <col min="12484" max="12484" width="9.7109375" style="1" customWidth="1"/>
    <col min="12485" max="12485" width="9.28515625" style="1" customWidth="1"/>
    <col min="12486" max="12486" width="8.7109375" style="1" customWidth="1"/>
    <col min="12487" max="12487" width="6.85546875" style="1" customWidth="1"/>
    <col min="12488" max="12732" width="9.140625" style="1" customWidth="1"/>
    <col min="12733" max="12733" width="3.7109375" style="1"/>
    <col min="12734" max="12734" width="4.5703125" style="1" customWidth="1"/>
    <col min="12735" max="12735" width="5.85546875" style="1" customWidth="1"/>
    <col min="12736" max="12736" width="36" style="1" customWidth="1"/>
    <col min="12737" max="12737" width="9.7109375" style="1" customWidth="1"/>
    <col min="12738" max="12738" width="11.85546875" style="1" customWidth="1"/>
    <col min="12739" max="12739" width="9" style="1" customWidth="1"/>
    <col min="12740" max="12740" width="9.7109375" style="1" customWidth="1"/>
    <col min="12741" max="12741" width="9.28515625" style="1" customWidth="1"/>
    <col min="12742" max="12742" width="8.7109375" style="1" customWidth="1"/>
    <col min="12743" max="12743" width="6.85546875" style="1" customWidth="1"/>
    <col min="12744" max="12988" width="9.140625" style="1" customWidth="1"/>
    <col min="12989" max="12989" width="3.7109375" style="1"/>
    <col min="12990" max="12990" width="4.5703125" style="1" customWidth="1"/>
    <col min="12991" max="12991" width="5.85546875" style="1" customWidth="1"/>
    <col min="12992" max="12992" width="36" style="1" customWidth="1"/>
    <col min="12993" max="12993" width="9.7109375" style="1" customWidth="1"/>
    <col min="12994" max="12994" width="11.85546875" style="1" customWidth="1"/>
    <col min="12995" max="12995" width="9" style="1" customWidth="1"/>
    <col min="12996" max="12996" width="9.7109375" style="1" customWidth="1"/>
    <col min="12997" max="12997" width="9.28515625" style="1" customWidth="1"/>
    <col min="12998" max="12998" width="8.7109375" style="1" customWidth="1"/>
    <col min="12999" max="12999" width="6.85546875" style="1" customWidth="1"/>
    <col min="13000" max="13244" width="9.140625" style="1" customWidth="1"/>
    <col min="13245" max="13245" width="3.7109375" style="1"/>
    <col min="13246" max="13246" width="4.5703125" style="1" customWidth="1"/>
    <col min="13247" max="13247" width="5.85546875" style="1" customWidth="1"/>
    <col min="13248" max="13248" width="36" style="1" customWidth="1"/>
    <col min="13249" max="13249" width="9.7109375" style="1" customWidth="1"/>
    <col min="13250" max="13250" width="11.85546875" style="1" customWidth="1"/>
    <col min="13251" max="13251" width="9" style="1" customWidth="1"/>
    <col min="13252" max="13252" width="9.7109375" style="1" customWidth="1"/>
    <col min="13253" max="13253" width="9.28515625" style="1" customWidth="1"/>
    <col min="13254" max="13254" width="8.7109375" style="1" customWidth="1"/>
    <col min="13255" max="13255" width="6.85546875" style="1" customWidth="1"/>
    <col min="13256" max="13500" width="9.140625" style="1" customWidth="1"/>
    <col min="13501" max="13501" width="3.7109375" style="1"/>
    <col min="13502" max="13502" width="4.5703125" style="1" customWidth="1"/>
    <col min="13503" max="13503" width="5.85546875" style="1" customWidth="1"/>
    <col min="13504" max="13504" width="36" style="1" customWidth="1"/>
    <col min="13505" max="13505" width="9.7109375" style="1" customWidth="1"/>
    <col min="13506" max="13506" width="11.85546875" style="1" customWidth="1"/>
    <col min="13507" max="13507" width="9" style="1" customWidth="1"/>
    <col min="13508" max="13508" width="9.7109375" style="1" customWidth="1"/>
    <col min="13509" max="13509" width="9.28515625" style="1" customWidth="1"/>
    <col min="13510" max="13510" width="8.7109375" style="1" customWidth="1"/>
    <col min="13511" max="13511" width="6.85546875" style="1" customWidth="1"/>
    <col min="13512" max="13756" width="9.140625" style="1" customWidth="1"/>
    <col min="13757" max="13757" width="3.7109375" style="1"/>
    <col min="13758" max="13758" width="4.5703125" style="1" customWidth="1"/>
    <col min="13759" max="13759" width="5.85546875" style="1" customWidth="1"/>
    <col min="13760" max="13760" width="36" style="1" customWidth="1"/>
    <col min="13761" max="13761" width="9.7109375" style="1" customWidth="1"/>
    <col min="13762" max="13762" width="11.85546875" style="1" customWidth="1"/>
    <col min="13763" max="13763" width="9" style="1" customWidth="1"/>
    <col min="13764" max="13764" width="9.7109375" style="1" customWidth="1"/>
    <col min="13765" max="13765" width="9.28515625" style="1" customWidth="1"/>
    <col min="13766" max="13766" width="8.7109375" style="1" customWidth="1"/>
    <col min="13767" max="13767" width="6.85546875" style="1" customWidth="1"/>
    <col min="13768" max="14012" width="9.140625" style="1" customWidth="1"/>
    <col min="14013" max="14013" width="3.7109375" style="1"/>
    <col min="14014" max="14014" width="4.5703125" style="1" customWidth="1"/>
    <col min="14015" max="14015" width="5.85546875" style="1" customWidth="1"/>
    <col min="14016" max="14016" width="36" style="1" customWidth="1"/>
    <col min="14017" max="14017" width="9.7109375" style="1" customWidth="1"/>
    <col min="14018" max="14018" width="11.85546875" style="1" customWidth="1"/>
    <col min="14019" max="14019" width="9" style="1" customWidth="1"/>
    <col min="14020" max="14020" width="9.7109375" style="1" customWidth="1"/>
    <col min="14021" max="14021" width="9.28515625" style="1" customWidth="1"/>
    <col min="14022" max="14022" width="8.7109375" style="1" customWidth="1"/>
    <col min="14023" max="14023" width="6.85546875" style="1" customWidth="1"/>
    <col min="14024" max="14268" width="9.140625" style="1" customWidth="1"/>
    <col min="14269" max="14269" width="3.7109375" style="1"/>
    <col min="14270" max="14270" width="4.5703125" style="1" customWidth="1"/>
    <col min="14271" max="14271" width="5.85546875" style="1" customWidth="1"/>
    <col min="14272" max="14272" width="36" style="1" customWidth="1"/>
    <col min="14273" max="14273" width="9.7109375" style="1" customWidth="1"/>
    <col min="14274" max="14274" width="11.85546875" style="1" customWidth="1"/>
    <col min="14275" max="14275" width="9" style="1" customWidth="1"/>
    <col min="14276" max="14276" width="9.7109375" style="1" customWidth="1"/>
    <col min="14277" max="14277" width="9.28515625" style="1" customWidth="1"/>
    <col min="14278" max="14278" width="8.7109375" style="1" customWidth="1"/>
    <col min="14279" max="14279" width="6.85546875" style="1" customWidth="1"/>
    <col min="14280" max="14524" width="9.140625" style="1" customWidth="1"/>
    <col min="14525" max="14525" width="3.7109375" style="1"/>
    <col min="14526" max="14526" width="4.5703125" style="1" customWidth="1"/>
    <col min="14527" max="14527" width="5.85546875" style="1" customWidth="1"/>
    <col min="14528" max="14528" width="36" style="1" customWidth="1"/>
    <col min="14529" max="14529" width="9.7109375" style="1" customWidth="1"/>
    <col min="14530" max="14530" width="11.85546875" style="1" customWidth="1"/>
    <col min="14531" max="14531" width="9" style="1" customWidth="1"/>
    <col min="14532" max="14532" width="9.7109375" style="1" customWidth="1"/>
    <col min="14533" max="14533" width="9.28515625" style="1" customWidth="1"/>
    <col min="14534" max="14534" width="8.7109375" style="1" customWidth="1"/>
    <col min="14535" max="14535" width="6.85546875" style="1" customWidth="1"/>
    <col min="14536" max="14780" width="9.140625" style="1" customWidth="1"/>
    <col min="14781" max="14781" width="3.7109375" style="1"/>
    <col min="14782" max="14782" width="4.5703125" style="1" customWidth="1"/>
    <col min="14783" max="14783" width="5.85546875" style="1" customWidth="1"/>
    <col min="14784" max="14784" width="36" style="1" customWidth="1"/>
    <col min="14785" max="14785" width="9.7109375" style="1" customWidth="1"/>
    <col min="14786" max="14786" width="11.85546875" style="1" customWidth="1"/>
    <col min="14787" max="14787" width="9" style="1" customWidth="1"/>
    <col min="14788" max="14788" width="9.7109375" style="1" customWidth="1"/>
    <col min="14789" max="14789" width="9.28515625" style="1" customWidth="1"/>
    <col min="14790" max="14790" width="8.7109375" style="1" customWidth="1"/>
    <col min="14791" max="14791" width="6.85546875" style="1" customWidth="1"/>
    <col min="14792" max="15036" width="9.140625" style="1" customWidth="1"/>
    <col min="15037" max="15037" width="3.7109375" style="1"/>
    <col min="15038" max="15038" width="4.5703125" style="1" customWidth="1"/>
    <col min="15039" max="15039" width="5.85546875" style="1" customWidth="1"/>
    <col min="15040" max="15040" width="36" style="1" customWidth="1"/>
    <col min="15041" max="15041" width="9.7109375" style="1" customWidth="1"/>
    <col min="15042" max="15042" width="11.85546875" style="1" customWidth="1"/>
    <col min="15043" max="15043" width="9" style="1" customWidth="1"/>
    <col min="15044" max="15044" width="9.7109375" style="1" customWidth="1"/>
    <col min="15045" max="15045" width="9.28515625" style="1" customWidth="1"/>
    <col min="15046" max="15046" width="8.7109375" style="1" customWidth="1"/>
    <col min="15047" max="15047" width="6.85546875" style="1" customWidth="1"/>
    <col min="15048" max="15292" width="9.140625" style="1" customWidth="1"/>
    <col min="15293" max="15293" width="3.7109375" style="1"/>
    <col min="15294" max="15294" width="4.5703125" style="1" customWidth="1"/>
    <col min="15295" max="15295" width="5.85546875" style="1" customWidth="1"/>
    <col min="15296" max="15296" width="36" style="1" customWidth="1"/>
    <col min="15297" max="15297" width="9.7109375" style="1" customWidth="1"/>
    <col min="15298" max="15298" width="11.85546875" style="1" customWidth="1"/>
    <col min="15299" max="15299" width="9" style="1" customWidth="1"/>
    <col min="15300" max="15300" width="9.7109375" style="1" customWidth="1"/>
    <col min="15301" max="15301" width="9.28515625" style="1" customWidth="1"/>
    <col min="15302" max="15302" width="8.7109375" style="1" customWidth="1"/>
    <col min="15303" max="15303" width="6.85546875" style="1" customWidth="1"/>
    <col min="15304" max="15548" width="9.140625" style="1" customWidth="1"/>
    <col min="15549" max="15549" width="3.7109375" style="1"/>
    <col min="15550" max="15550" width="4.5703125" style="1" customWidth="1"/>
    <col min="15551" max="15551" width="5.85546875" style="1" customWidth="1"/>
    <col min="15552" max="15552" width="36" style="1" customWidth="1"/>
    <col min="15553" max="15553" width="9.7109375" style="1" customWidth="1"/>
    <col min="15554" max="15554" width="11.85546875" style="1" customWidth="1"/>
    <col min="15555" max="15555" width="9" style="1" customWidth="1"/>
    <col min="15556" max="15556" width="9.7109375" style="1" customWidth="1"/>
    <col min="15557" max="15557" width="9.28515625" style="1" customWidth="1"/>
    <col min="15558" max="15558" width="8.7109375" style="1" customWidth="1"/>
    <col min="15559" max="15559" width="6.85546875" style="1" customWidth="1"/>
    <col min="15560" max="15804" width="9.140625" style="1" customWidth="1"/>
    <col min="15805" max="15805" width="3.7109375" style="1"/>
    <col min="15806" max="15806" width="4.5703125" style="1" customWidth="1"/>
    <col min="15807" max="15807" width="5.85546875" style="1" customWidth="1"/>
    <col min="15808" max="15808" width="36" style="1" customWidth="1"/>
    <col min="15809" max="15809" width="9.7109375" style="1" customWidth="1"/>
    <col min="15810" max="15810" width="11.85546875" style="1" customWidth="1"/>
    <col min="15811" max="15811" width="9" style="1" customWidth="1"/>
    <col min="15812" max="15812" width="9.7109375" style="1" customWidth="1"/>
    <col min="15813" max="15813" width="9.28515625" style="1" customWidth="1"/>
    <col min="15814" max="15814" width="8.7109375" style="1" customWidth="1"/>
    <col min="15815" max="15815" width="6.85546875" style="1" customWidth="1"/>
    <col min="15816" max="16060" width="9.140625" style="1" customWidth="1"/>
    <col min="16061" max="16061" width="3.7109375" style="1"/>
    <col min="16062" max="16062" width="4.5703125" style="1" customWidth="1"/>
    <col min="16063" max="16063" width="5.85546875" style="1" customWidth="1"/>
    <col min="16064" max="16064" width="36" style="1" customWidth="1"/>
    <col min="16065" max="16065" width="9.7109375" style="1" customWidth="1"/>
    <col min="16066" max="16066" width="11.85546875" style="1" customWidth="1"/>
    <col min="16067" max="16067" width="9" style="1" customWidth="1"/>
    <col min="16068" max="16068" width="9.7109375" style="1" customWidth="1"/>
    <col min="16069" max="16069" width="9.28515625" style="1" customWidth="1"/>
    <col min="16070" max="16070" width="8.7109375" style="1" customWidth="1"/>
    <col min="16071" max="16071" width="6.85546875" style="1" customWidth="1"/>
    <col min="16072" max="16316" width="9.140625" style="1" customWidth="1"/>
    <col min="16317" max="16384" width="3.7109375" style="1"/>
  </cols>
  <sheetData>
    <row r="1" spans="1:9" x14ac:dyDescent="0.2">
      <c r="C1" s="127"/>
      <c r="G1" s="143"/>
      <c r="H1" s="143"/>
      <c r="I1" s="143"/>
    </row>
    <row r="2" spans="1:9" x14ac:dyDescent="0.2">
      <c r="A2" s="183" t="s">
        <v>25</v>
      </c>
      <c r="B2" s="183"/>
      <c r="C2" s="183"/>
      <c r="D2" s="183"/>
      <c r="E2" s="183"/>
      <c r="F2" s="183"/>
      <c r="G2" s="183"/>
      <c r="H2" s="183"/>
      <c r="I2" s="183"/>
    </row>
    <row r="3" spans="1:9" x14ac:dyDescent="0.2">
      <c r="A3" s="130"/>
      <c r="B3" s="130"/>
      <c r="C3" s="130"/>
      <c r="D3" s="130"/>
      <c r="E3" s="130"/>
      <c r="F3" s="130"/>
      <c r="G3" s="130"/>
      <c r="H3" s="130"/>
      <c r="I3" s="130"/>
    </row>
    <row r="4" spans="1:9" x14ac:dyDescent="0.2">
      <c r="A4" s="130"/>
      <c r="B4" s="130"/>
      <c r="C4" s="184" t="s">
        <v>26</v>
      </c>
      <c r="D4" s="184"/>
      <c r="E4" s="184"/>
      <c r="F4" s="184"/>
      <c r="G4" s="184"/>
      <c r="H4" s="184"/>
      <c r="I4" s="184"/>
    </row>
    <row r="5" spans="1:9" ht="11.25" customHeight="1" x14ac:dyDescent="0.2">
      <c r="A5" s="79"/>
      <c r="B5" s="79"/>
      <c r="C5" s="186" t="s">
        <v>5</v>
      </c>
      <c r="D5" s="186"/>
      <c r="E5" s="186"/>
      <c r="F5" s="186"/>
      <c r="G5" s="186"/>
      <c r="H5" s="186"/>
      <c r="I5" s="186"/>
    </row>
    <row r="6" spans="1:9" x14ac:dyDescent="0.2">
      <c r="A6" s="182" t="s">
        <v>27</v>
      </c>
      <c r="B6" s="182"/>
      <c r="C6" s="182"/>
      <c r="D6" s="185" t="str">
        <f>'Kopt a'!B13</f>
        <v>Daudzdzīvokļu dzīvojamā ēka</v>
      </c>
      <c r="E6" s="185"/>
      <c r="F6" s="185"/>
      <c r="G6" s="185"/>
      <c r="H6" s="185"/>
      <c r="I6" s="185"/>
    </row>
    <row r="7" spans="1:9" x14ac:dyDescent="0.2">
      <c r="A7" s="182" t="s">
        <v>8</v>
      </c>
      <c r="B7" s="182"/>
      <c r="C7" s="182"/>
      <c r="D7" s="180" t="str">
        <f>'Kopt a'!B14</f>
        <v>Daudzdzīvokļu dzīvojamās ēkas energoefektivitātes paaugstināšanas pasākumi</v>
      </c>
      <c r="E7" s="180"/>
      <c r="F7" s="180"/>
      <c r="G7" s="180"/>
      <c r="H7" s="180"/>
      <c r="I7" s="180"/>
    </row>
    <row r="8" spans="1:9" x14ac:dyDescent="0.2">
      <c r="A8" s="179" t="s">
        <v>28</v>
      </c>
      <c r="B8" s="179"/>
      <c r="C8" s="179"/>
      <c r="D8" s="180" t="str">
        <f>'Kopt a'!B15</f>
        <v>Kurzemes iela 4/6, Liepāja</v>
      </c>
      <c r="E8" s="180"/>
      <c r="F8" s="180"/>
      <c r="G8" s="180"/>
      <c r="H8" s="180"/>
      <c r="I8" s="180"/>
    </row>
    <row r="9" spans="1:9" x14ac:dyDescent="0.2">
      <c r="A9" s="179" t="s">
        <v>29</v>
      </c>
      <c r="B9" s="179"/>
      <c r="C9" s="179"/>
      <c r="D9" s="180" t="str">
        <f>'Kopt a'!B16</f>
        <v>2019/3-62/147</v>
      </c>
      <c r="E9" s="180"/>
      <c r="F9" s="180"/>
      <c r="G9" s="180"/>
      <c r="H9" s="180"/>
      <c r="I9" s="180"/>
    </row>
    <row r="10" spans="1:9" x14ac:dyDescent="0.2">
      <c r="C10" s="127" t="s">
        <v>30</v>
      </c>
      <c r="D10" s="181">
        <f>E25</f>
        <v>0</v>
      </c>
      <c r="E10" s="181"/>
      <c r="F10" s="73"/>
      <c r="G10" s="73"/>
      <c r="H10" s="73"/>
      <c r="I10" s="73"/>
    </row>
    <row r="11" spans="1:9" x14ac:dyDescent="0.2">
      <c r="C11" s="127" t="s">
        <v>31</v>
      </c>
      <c r="D11" s="181">
        <f>I21</f>
        <v>0</v>
      </c>
      <c r="E11" s="181"/>
      <c r="F11" s="73"/>
      <c r="G11" s="73"/>
      <c r="H11" s="73"/>
      <c r="I11" s="73"/>
    </row>
    <row r="12" spans="1:9" ht="12" thickBot="1" x14ac:dyDescent="0.25">
      <c r="F12" s="131"/>
      <c r="G12" s="131"/>
      <c r="H12" s="131"/>
      <c r="I12" s="131"/>
    </row>
    <row r="13" spans="1:9" x14ac:dyDescent="0.2">
      <c r="A13" s="163" t="s">
        <v>32</v>
      </c>
      <c r="B13" s="165" t="s">
        <v>33</v>
      </c>
      <c r="C13" s="167" t="s">
        <v>34</v>
      </c>
      <c r="D13" s="168"/>
      <c r="E13" s="171" t="s">
        <v>35</v>
      </c>
      <c r="F13" s="175" t="s">
        <v>36</v>
      </c>
      <c r="G13" s="176"/>
      <c r="H13" s="176"/>
      <c r="I13" s="177" t="s">
        <v>37</v>
      </c>
    </row>
    <row r="14" spans="1:9" ht="23.25" thickBot="1" x14ac:dyDescent="0.25">
      <c r="A14" s="164"/>
      <c r="B14" s="166"/>
      <c r="C14" s="169"/>
      <c r="D14" s="170"/>
      <c r="E14" s="172"/>
      <c r="F14" s="15" t="s">
        <v>38</v>
      </c>
      <c r="G14" s="16" t="s">
        <v>39</v>
      </c>
      <c r="H14" s="16" t="s">
        <v>40</v>
      </c>
      <c r="I14" s="178"/>
    </row>
    <row r="15" spans="1:9" x14ac:dyDescent="0.2">
      <c r="A15" s="68">
        <f>IF(E15=0,0,IF(COUNTBLANK(E15)=1,0,COUNTA($E$15:E15)))</f>
        <v>0</v>
      </c>
      <c r="B15" s="19">
        <f>IF(A15=0,0,CONCATENATE("Lt-",A15))</f>
        <v>0</v>
      </c>
      <c r="C15" s="173" t="str">
        <f>'1a'!C2:I2</f>
        <v>Demontāžas un sagatavošanas darbi</v>
      </c>
      <c r="D15" s="174"/>
      <c r="E15" s="51">
        <f>'1a'!P20</f>
        <v>0</v>
      </c>
      <c r="F15" s="46">
        <f>'1a'!M20</f>
        <v>0</v>
      </c>
      <c r="G15" s="47">
        <f>'1a'!N20</f>
        <v>0</v>
      </c>
      <c r="H15" s="47">
        <f>'1a'!O20</f>
        <v>0</v>
      </c>
      <c r="I15" s="48">
        <f>'1a'!L20</f>
        <v>0</v>
      </c>
    </row>
    <row r="16" spans="1:9" x14ac:dyDescent="0.2">
      <c r="A16" s="69">
        <f>IF(E16=0,0,IF(COUNTBLANK(E16)=1,0,COUNTA($E$15:E16)))</f>
        <v>0</v>
      </c>
      <c r="B16" s="20">
        <f>IF(A16=0,0,CONCATENATE("Lt-",A16))</f>
        <v>0</v>
      </c>
      <c r="C16" s="161" t="str">
        <f>'2a'!C2:I2</f>
        <v>Jumts</v>
      </c>
      <c r="D16" s="162"/>
      <c r="E16" s="52">
        <f>'2a'!P23</f>
        <v>0</v>
      </c>
      <c r="F16" s="37">
        <f>'2a'!M23</f>
        <v>0</v>
      </c>
      <c r="G16" s="49">
        <f>'2a'!N23</f>
        <v>0</v>
      </c>
      <c r="H16" s="49">
        <f>'2a'!O23</f>
        <v>0</v>
      </c>
      <c r="I16" s="50">
        <f>'2a'!L23</f>
        <v>0</v>
      </c>
    </row>
    <row r="17" spans="1:9" x14ac:dyDescent="0.2">
      <c r="A17" s="69">
        <f>IF(E17=0,0,IF(COUNTBLANK(E17)=1,0,COUNTA($E$15:E17)))</f>
        <v>0</v>
      </c>
      <c r="B17" s="20">
        <f t="shared" ref="B17:B20" si="0">IF(A17=0,0,CONCATENATE("Lt-",A17))</f>
        <v>0</v>
      </c>
      <c r="C17" s="161" t="str">
        <f>'3a'!C2:I2</f>
        <v>Sienas</v>
      </c>
      <c r="D17" s="162"/>
      <c r="E17" s="53">
        <f>'3a'!P25</f>
        <v>0</v>
      </c>
      <c r="F17" s="37">
        <f>'3a'!M25</f>
        <v>0</v>
      </c>
      <c r="G17" s="49">
        <f>'3a'!N25</f>
        <v>0</v>
      </c>
      <c r="H17" s="49">
        <f>'3a'!O25</f>
        <v>0</v>
      </c>
      <c r="I17" s="50">
        <f>'3a'!L25</f>
        <v>0</v>
      </c>
    </row>
    <row r="18" spans="1:9" ht="11.25" customHeight="1" x14ac:dyDescent="0.2">
      <c r="A18" s="69">
        <f>IF(E18=0,0,IF(COUNTBLANK(E18)=1,0,COUNTA($E$15:E18)))</f>
        <v>0</v>
      </c>
      <c r="B18" s="20">
        <f t="shared" si="0"/>
        <v>0</v>
      </c>
      <c r="C18" s="161" t="str">
        <f>'4a'!C2:I2</f>
        <v>Bēniņu siltināšana</v>
      </c>
      <c r="D18" s="162"/>
      <c r="E18" s="53">
        <f>'4a'!P21</f>
        <v>0</v>
      </c>
      <c r="F18" s="37">
        <f>'4a'!M21</f>
        <v>0</v>
      </c>
      <c r="G18" s="49">
        <f>'4a'!N21</f>
        <v>0</v>
      </c>
      <c r="H18" s="49">
        <f>'4a'!O21</f>
        <v>0</v>
      </c>
      <c r="I18" s="50">
        <f>'4a'!L21</f>
        <v>0</v>
      </c>
    </row>
    <row r="19" spans="1:9" x14ac:dyDescent="0.2">
      <c r="A19" s="69">
        <f>IF(E19=0,0,IF(COUNTBLANK(E19)=1,0,COUNTA($E$15:E19)))</f>
        <v>0</v>
      </c>
      <c r="B19" s="20">
        <f t="shared" si="0"/>
        <v>0</v>
      </c>
      <c r="C19" s="161" t="str">
        <f>'5a'!C2:I2</f>
        <v>Logi un durvis</v>
      </c>
      <c r="D19" s="162"/>
      <c r="E19" s="53">
        <f>'5a'!P56</f>
        <v>0</v>
      </c>
      <c r="F19" s="37">
        <f>'5a'!M56</f>
        <v>0</v>
      </c>
      <c r="G19" s="49">
        <f>'5a'!N56</f>
        <v>0</v>
      </c>
      <c r="H19" s="49">
        <f>'5a'!O56</f>
        <v>0</v>
      </c>
      <c r="I19" s="50">
        <f>'5a'!L56</f>
        <v>0</v>
      </c>
    </row>
    <row r="20" spans="1:9" ht="12" thickBot="1" x14ac:dyDescent="0.25">
      <c r="A20" s="69">
        <f>IF(E20=0,0,IF(COUNTBLANK(E20)=1,0,COUNTA($E$15:E20)))</f>
        <v>0</v>
      </c>
      <c r="B20" s="20">
        <f t="shared" si="0"/>
        <v>0</v>
      </c>
      <c r="C20" s="161" t="str">
        <f>'6a'!C2:I2</f>
        <v>Dažādi</v>
      </c>
      <c r="D20" s="162"/>
      <c r="E20" s="53">
        <f>'6a'!P24</f>
        <v>0</v>
      </c>
      <c r="F20" s="37">
        <f>'6a'!M24</f>
        <v>0</v>
      </c>
      <c r="G20" s="49">
        <f>'6a'!N24</f>
        <v>0</v>
      </c>
      <c r="H20" s="49">
        <f>'6a'!O24</f>
        <v>0</v>
      </c>
      <c r="I20" s="50">
        <f>'6a'!L24</f>
        <v>0</v>
      </c>
    </row>
    <row r="21" spans="1:9" ht="12" thickBot="1" x14ac:dyDescent="0.25">
      <c r="A21" s="147" t="s">
        <v>41</v>
      </c>
      <c r="B21" s="148"/>
      <c r="C21" s="148"/>
      <c r="D21" s="148"/>
      <c r="E21" s="33">
        <f>SUM(E15:E20)</f>
        <v>0</v>
      </c>
      <c r="F21" s="32">
        <f>SUM(F15:F20)</f>
        <v>0</v>
      </c>
      <c r="G21" s="32">
        <f>SUM(G15:G20)</f>
        <v>0</v>
      </c>
      <c r="H21" s="32">
        <f>SUM(H15:H20)</f>
        <v>0</v>
      </c>
      <c r="I21" s="33">
        <f>SUM(I15:I20)</f>
        <v>0</v>
      </c>
    </row>
    <row r="22" spans="1:9" x14ac:dyDescent="0.2">
      <c r="A22" s="149" t="s">
        <v>42</v>
      </c>
      <c r="B22" s="150"/>
      <c r="C22" s="151"/>
      <c r="D22" s="65"/>
      <c r="E22" s="34">
        <f>ROUND(E21*$D22,2)</f>
        <v>0</v>
      </c>
      <c r="F22" s="35"/>
      <c r="G22" s="35"/>
      <c r="H22" s="35"/>
      <c r="I22" s="35"/>
    </row>
    <row r="23" spans="1:9" x14ac:dyDescent="0.2">
      <c r="A23" s="152" t="s">
        <v>43</v>
      </c>
      <c r="B23" s="153"/>
      <c r="C23" s="154"/>
      <c r="D23" s="66"/>
      <c r="E23" s="36">
        <f>ROUND(E22*$D23,2)</f>
        <v>0</v>
      </c>
      <c r="F23" s="35"/>
      <c r="G23" s="35"/>
      <c r="H23" s="35"/>
      <c r="I23" s="35"/>
    </row>
    <row r="24" spans="1:9" x14ac:dyDescent="0.2">
      <c r="A24" s="155" t="s">
        <v>44</v>
      </c>
      <c r="B24" s="156"/>
      <c r="C24" s="157"/>
      <c r="D24" s="67"/>
      <c r="E24" s="36">
        <f>ROUND(E21*$D24,2)</f>
        <v>0</v>
      </c>
      <c r="F24" s="35"/>
      <c r="G24" s="35"/>
      <c r="H24" s="35"/>
      <c r="I24" s="35"/>
    </row>
    <row r="25" spans="1:9" ht="12" thickBot="1" x14ac:dyDescent="0.25">
      <c r="A25" s="158" t="s">
        <v>45</v>
      </c>
      <c r="B25" s="159"/>
      <c r="C25" s="160"/>
      <c r="D25" s="86"/>
      <c r="E25" s="87">
        <f>SUM(E21:E24)-E23</f>
        <v>0</v>
      </c>
      <c r="F25" s="35"/>
      <c r="G25" s="35"/>
      <c r="H25" s="35"/>
      <c r="I25" s="35"/>
    </row>
    <row r="26" spans="1:9" ht="12" thickBot="1" x14ac:dyDescent="0.25">
      <c r="C26" s="128" t="s">
        <v>46</v>
      </c>
      <c r="D26" s="88">
        <v>0.02</v>
      </c>
      <c r="E26" s="89">
        <f>ROUND(E25*D26,2)</f>
        <v>0</v>
      </c>
      <c r="G26" s="17"/>
    </row>
    <row r="27" spans="1:9" ht="12" thickBot="1" x14ac:dyDescent="0.25">
      <c r="C27" s="128" t="s">
        <v>47</v>
      </c>
      <c r="D27" s="31"/>
      <c r="E27" s="221">
        <f>E26+E25</f>
        <v>0</v>
      </c>
      <c r="F27" s="18"/>
      <c r="G27" s="18"/>
      <c r="H27" s="18"/>
      <c r="I27" s="18"/>
    </row>
    <row r="30" spans="1:9" x14ac:dyDescent="0.2">
      <c r="A30" s="1" t="s">
        <v>20</v>
      </c>
      <c r="B30" s="14"/>
      <c r="C30" s="146"/>
      <c r="D30" s="146"/>
      <c r="E30" s="146"/>
      <c r="F30" s="146"/>
      <c r="G30" s="146"/>
      <c r="H30" s="146"/>
    </row>
    <row r="31" spans="1:9" x14ac:dyDescent="0.2">
      <c r="A31" s="14"/>
      <c r="B31" s="14"/>
      <c r="C31" s="141" t="s">
        <v>21</v>
      </c>
      <c r="D31" s="141"/>
      <c r="E31" s="141"/>
      <c r="F31" s="141"/>
      <c r="G31" s="141"/>
      <c r="H31" s="141"/>
    </row>
    <row r="32" spans="1:9" x14ac:dyDescent="0.2">
      <c r="A32" s="14"/>
      <c r="B32" s="14"/>
      <c r="C32" s="14"/>
      <c r="D32" s="14"/>
      <c r="E32" s="14"/>
      <c r="F32" s="14"/>
      <c r="G32" s="14"/>
      <c r="H32" s="14"/>
    </row>
    <row r="33" spans="1:9" x14ac:dyDescent="0.2">
      <c r="A33" s="80" t="str">
        <f>'Kopt a'!A36</f>
        <v>Tāme sastādīta 2021.gada</v>
      </c>
      <c r="B33" s="81"/>
      <c r="C33" s="81"/>
      <c r="D33" s="81"/>
      <c r="F33" s="14"/>
      <c r="G33" s="14"/>
      <c r="H33" s="14"/>
    </row>
    <row r="34" spans="1:9" x14ac:dyDescent="0.2">
      <c r="A34" s="14"/>
      <c r="B34" s="14"/>
      <c r="C34" s="14"/>
      <c r="D34" s="14"/>
      <c r="E34" s="14"/>
      <c r="F34" s="14"/>
      <c r="G34" s="14"/>
      <c r="H34" s="14"/>
    </row>
    <row r="35" spans="1:9" x14ac:dyDescent="0.2">
      <c r="A35" s="1" t="s">
        <v>48</v>
      </c>
      <c r="B35" s="14"/>
      <c r="C35" s="146"/>
      <c r="D35" s="146"/>
      <c r="E35" s="146"/>
      <c r="F35" s="146"/>
      <c r="G35" s="146"/>
      <c r="H35" s="146"/>
    </row>
    <row r="36" spans="1:9" x14ac:dyDescent="0.2">
      <c r="A36" s="14"/>
      <c r="B36" s="14"/>
      <c r="C36" s="141" t="s">
        <v>21</v>
      </c>
      <c r="D36" s="141"/>
      <c r="E36" s="141"/>
      <c r="F36" s="141"/>
      <c r="G36" s="141"/>
      <c r="H36" s="141"/>
    </row>
    <row r="37" spans="1:9" x14ac:dyDescent="0.2">
      <c r="A37" s="14"/>
      <c r="B37" s="14"/>
      <c r="C37" s="14"/>
      <c r="D37" s="14"/>
      <c r="E37" s="14"/>
      <c r="F37" s="14"/>
      <c r="G37" s="14"/>
      <c r="H37" s="14"/>
    </row>
    <row r="38" spans="1:9" x14ac:dyDescent="0.2">
      <c r="A38" s="80" t="s">
        <v>22</v>
      </c>
      <c r="B38" s="81"/>
      <c r="C38" s="97"/>
      <c r="D38" s="81"/>
      <c r="F38" s="14"/>
      <c r="G38" s="14"/>
      <c r="H38" s="14"/>
    </row>
    <row r="40" spans="1:9" ht="13.5" x14ac:dyDescent="0.2">
      <c r="A40" s="90" t="s">
        <v>49</v>
      </c>
    </row>
    <row r="41" spans="1:9" ht="12" x14ac:dyDescent="0.2">
      <c r="A41" s="91" t="s">
        <v>50</v>
      </c>
    </row>
    <row r="42" spans="1:9" ht="12" x14ac:dyDescent="0.2">
      <c r="A42" s="91" t="s">
        <v>51</v>
      </c>
    </row>
    <row r="48" spans="1:9" x14ac:dyDescent="0.2">
      <c r="E48" s="17"/>
      <c r="F48" s="17"/>
      <c r="G48" s="17"/>
      <c r="H48" s="17"/>
      <c r="I48" s="17"/>
    </row>
  </sheetData>
  <mergeCells count="35">
    <mergeCell ref="A7:C7"/>
    <mergeCell ref="D7:I7"/>
    <mergeCell ref="G1:I1"/>
    <mergeCell ref="A2:I2"/>
    <mergeCell ref="C4:I4"/>
    <mergeCell ref="A6:C6"/>
    <mergeCell ref="D6:I6"/>
    <mergeCell ref="C5:I5"/>
    <mergeCell ref="F13:H13"/>
    <mergeCell ref="I13:I14"/>
    <mergeCell ref="A8:C8"/>
    <mergeCell ref="D8:I8"/>
    <mergeCell ref="A9:C9"/>
    <mergeCell ref="D9:I9"/>
    <mergeCell ref="D10:E10"/>
    <mergeCell ref="D11:E11"/>
    <mergeCell ref="C20:D20"/>
    <mergeCell ref="A13:A14"/>
    <mergeCell ref="B13:B14"/>
    <mergeCell ref="C13:D14"/>
    <mergeCell ref="E13:E14"/>
    <mergeCell ref="C15:D15"/>
    <mergeCell ref="C16:D16"/>
    <mergeCell ref="C17:D17"/>
    <mergeCell ref="C18:D18"/>
    <mergeCell ref="C19:D19"/>
    <mergeCell ref="C30:H30"/>
    <mergeCell ref="C31:H31"/>
    <mergeCell ref="C35:H35"/>
    <mergeCell ref="C36:H36"/>
    <mergeCell ref="A21:D21"/>
    <mergeCell ref="A22:C22"/>
    <mergeCell ref="A23:C23"/>
    <mergeCell ref="A24:C24"/>
    <mergeCell ref="A25:C25"/>
  </mergeCells>
  <conditionalFormatting sqref="E21:I21">
    <cfRule type="cellIs" dxfId="157" priority="19" operator="equal">
      <formula>0</formula>
    </cfRule>
  </conditionalFormatting>
  <conditionalFormatting sqref="D10:E11">
    <cfRule type="cellIs" dxfId="156" priority="18" operator="equal">
      <formula>0</formula>
    </cfRule>
  </conditionalFormatting>
  <conditionalFormatting sqref="E15 C15:D20 E22:E25 I15:I20">
    <cfRule type="cellIs" dxfId="155" priority="16" operator="equal">
      <formula>0</formula>
    </cfRule>
  </conditionalFormatting>
  <conditionalFormatting sqref="D22:D24">
    <cfRule type="cellIs" dxfId="154" priority="14" operator="equal">
      <formula>0</formula>
    </cfRule>
  </conditionalFormatting>
  <conditionalFormatting sqref="C35:H35">
    <cfRule type="cellIs" dxfId="153" priority="11" operator="equal">
      <formula>0</formula>
    </cfRule>
  </conditionalFormatting>
  <conditionalFormatting sqref="C30:H30">
    <cfRule type="cellIs" dxfId="152" priority="10" operator="equal">
      <formula>0</formula>
    </cfRule>
  </conditionalFormatting>
  <conditionalFormatting sqref="E15:E20">
    <cfRule type="cellIs" dxfId="151" priority="8" operator="equal">
      <formula>0</formula>
    </cfRule>
  </conditionalFormatting>
  <conditionalFormatting sqref="F15:I20">
    <cfRule type="cellIs" dxfId="150" priority="7" operator="equal">
      <formula>0</formula>
    </cfRule>
  </conditionalFormatting>
  <conditionalFormatting sqref="D6:I9">
    <cfRule type="cellIs" dxfId="149" priority="6" operator="equal">
      <formula>0</formula>
    </cfRule>
  </conditionalFormatting>
  <conditionalFormatting sqref="C38">
    <cfRule type="cellIs" dxfId="148" priority="4" operator="equal">
      <formula>0</formula>
    </cfRule>
  </conditionalFormatting>
  <conditionalFormatting sqref="B15:B20">
    <cfRule type="cellIs" dxfId="147" priority="3" operator="equal">
      <formula>0</formula>
    </cfRule>
  </conditionalFormatting>
  <conditionalFormatting sqref="A15:A20">
    <cfRule type="cellIs" dxfId="146" priority="1" operator="equal">
      <formula>0</formula>
    </cfRule>
  </conditionalFormatting>
  <pageMargins left="0.7" right="0.7" top="0.75" bottom="0.75" header="0.3" footer="0.3"/>
  <pageSetup paperSize="9" orientation="landscape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3" operator="containsText" id="{12AB918F-DA10-40D3-98FE-0DAD77BA765F}">
            <xm:f>NOT(ISERROR(SEARCH("Tāme sastādīta ____. gada ___. ______________",A33)))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A33</xm:sqref>
        </x14:conditionalFormatting>
        <x14:conditionalFormatting xmlns:xm="http://schemas.microsoft.com/office/excel/2006/main">
          <x14:cfRule type="containsText" priority="9" operator="containsText" id="{B0E18B02-73ED-406C-A15F-5DAFFA939ECE}">
            <xm:f>NOT(ISERROR(SEARCH("Sertifikāta Nr. _________________________________",A38)))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A38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P55"/>
  <sheetViews>
    <sheetView zoomScaleNormal="100" workbookViewId="0">
      <selection activeCell="C11" sqref="C11"/>
    </sheetView>
  </sheetViews>
  <sheetFormatPr defaultRowHeight="11.25" x14ac:dyDescent="0.2"/>
  <cols>
    <col min="1" max="1" width="4.5703125" style="1" customWidth="1"/>
    <col min="2" max="2" width="5.28515625" style="1" customWidth="1"/>
    <col min="3" max="3" width="38.42578125" style="1" customWidth="1"/>
    <col min="4" max="4" width="5.85546875" style="1" customWidth="1"/>
    <col min="5" max="5" width="8.7109375" style="1" customWidth="1"/>
    <col min="6" max="6" width="5.42578125" style="1" customWidth="1"/>
    <col min="7" max="7" width="4.85546875" style="1" customWidth="1"/>
    <col min="8" max="10" width="6.7109375" style="1" customWidth="1"/>
    <col min="11" max="11" width="7" style="1" customWidth="1"/>
    <col min="12" max="15" width="7.7109375" style="1" customWidth="1"/>
    <col min="16" max="16" width="9" style="1" customWidth="1"/>
    <col min="17" max="16384" width="9.140625" style="1"/>
  </cols>
  <sheetData>
    <row r="1" spans="1:16" x14ac:dyDescent="0.2">
      <c r="A1" s="18"/>
      <c r="B1" s="18"/>
      <c r="C1" s="22" t="s">
        <v>52</v>
      </c>
      <c r="D1" s="43">
        <f>'Kops a'!A15</f>
        <v>0</v>
      </c>
      <c r="E1" s="18"/>
      <c r="F1" s="18"/>
      <c r="G1" s="18"/>
      <c r="H1" s="18"/>
      <c r="I1" s="18"/>
      <c r="J1" s="18"/>
      <c r="N1" s="21"/>
      <c r="O1" s="22"/>
      <c r="P1" s="23"/>
    </row>
    <row r="2" spans="1:16" x14ac:dyDescent="0.2">
      <c r="A2" s="24"/>
      <c r="B2" s="24"/>
      <c r="C2" s="193" t="s">
        <v>53</v>
      </c>
      <c r="D2" s="193"/>
      <c r="E2" s="193"/>
      <c r="F2" s="193"/>
      <c r="G2" s="193"/>
      <c r="H2" s="193"/>
      <c r="I2" s="193"/>
      <c r="J2" s="24"/>
    </row>
    <row r="3" spans="1:16" x14ac:dyDescent="0.2">
      <c r="A3" s="25"/>
      <c r="B3" s="25"/>
      <c r="C3" s="184" t="s">
        <v>26</v>
      </c>
      <c r="D3" s="184"/>
      <c r="E3" s="184"/>
      <c r="F3" s="184"/>
      <c r="G3" s="184"/>
      <c r="H3" s="184"/>
      <c r="I3" s="184"/>
      <c r="J3" s="25"/>
    </row>
    <row r="4" spans="1:16" x14ac:dyDescent="0.2">
      <c r="A4" s="25"/>
      <c r="B4" s="25"/>
      <c r="C4" s="194" t="s">
        <v>5</v>
      </c>
      <c r="D4" s="194"/>
      <c r="E4" s="194"/>
      <c r="F4" s="194"/>
      <c r="G4" s="194"/>
      <c r="H4" s="194"/>
      <c r="I4" s="194"/>
      <c r="J4" s="25"/>
    </row>
    <row r="5" spans="1:16" ht="11.25" customHeight="1" x14ac:dyDescent="0.2">
      <c r="A5" s="18"/>
      <c r="B5" s="18"/>
      <c r="C5" s="22" t="s">
        <v>6</v>
      </c>
      <c r="D5" s="207" t="str">
        <f>'Kops a'!D6</f>
        <v>Daudzdzīvokļu dzīvojamā ēka</v>
      </c>
      <c r="E5" s="207"/>
      <c r="F5" s="207"/>
      <c r="G5" s="207"/>
      <c r="H5" s="207"/>
      <c r="I5" s="207"/>
      <c r="J5" s="207"/>
      <c r="K5" s="207"/>
      <c r="L5" s="207"/>
      <c r="M5" s="14"/>
      <c r="N5" s="14"/>
      <c r="O5" s="14"/>
      <c r="P5" s="14"/>
    </row>
    <row r="6" spans="1:16" x14ac:dyDescent="0.2">
      <c r="A6" s="18"/>
      <c r="B6" s="18"/>
      <c r="C6" s="22" t="s">
        <v>8</v>
      </c>
      <c r="D6" s="207" t="str">
        <f>'Kops a'!D7</f>
        <v>Daudzdzīvokļu dzīvojamās ēkas energoefektivitātes paaugstināšanas pasākumi</v>
      </c>
      <c r="E6" s="207"/>
      <c r="F6" s="207"/>
      <c r="G6" s="207"/>
      <c r="H6" s="207"/>
      <c r="I6" s="207"/>
      <c r="J6" s="207"/>
      <c r="K6" s="207"/>
      <c r="L6" s="207"/>
      <c r="M6" s="14"/>
      <c r="N6" s="14"/>
      <c r="O6" s="14"/>
      <c r="P6" s="14"/>
    </row>
    <row r="7" spans="1:16" x14ac:dyDescent="0.2">
      <c r="A7" s="18"/>
      <c r="B7" s="18"/>
      <c r="C7" s="22" t="s">
        <v>10</v>
      </c>
      <c r="D7" s="207" t="str">
        <f>'Kops a'!D8</f>
        <v>Kurzemes iela 4/6, Liepāja</v>
      </c>
      <c r="E7" s="207"/>
      <c r="F7" s="207"/>
      <c r="G7" s="207"/>
      <c r="H7" s="207"/>
      <c r="I7" s="207"/>
      <c r="J7" s="207"/>
      <c r="K7" s="207"/>
      <c r="L7" s="207"/>
      <c r="M7" s="14"/>
      <c r="N7" s="14"/>
      <c r="O7" s="14"/>
      <c r="P7" s="14"/>
    </row>
    <row r="8" spans="1:16" x14ac:dyDescent="0.2">
      <c r="A8" s="18"/>
      <c r="B8" s="18"/>
      <c r="C8" s="127" t="s">
        <v>29</v>
      </c>
      <c r="D8" s="207" t="str">
        <f>'Kops a'!D9</f>
        <v>2019/3-62/147</v>
      </c>
      <c r="E8" s="207"/>
      <c r="F8" s="207"/>
      <c r="G8" s="207"/>
      <c r="H8" s="207"/>
      <c r="I8" s="207"/>
      <c r="J8" s="207"/>
      <c r="K8" s="207"/>
      <c r="L8" s="207"/>
      <c r="M8" s="14"/>
      <c r="N8" s="14"/>
      <c r="O8" s="14"/>
      <c r="P8" s="14"/>
    </row>
    <row r="9" spans="1:16" ht="11.25" customHeight="1" x14ac:dyDescent="0.2">
      <c r="A9" s="195" t="s">
        <v>165</v>
      </c>
      <c r="B9" s="195"/>
      <c r="C9" s="195"/>
      <c r="D9" s="195"/>
      <c r="E9" s="195"/>
      <c r="F9" s="195"/>
      <c r="G9" s="26"/>
      <c r="H9" s="26"/>
      <c r="I9" s="26"/>
      <c r="J9" s="199" t="s">
        <v>54</v>
      </c>
      <c r="K9" s="199"/>
      <c r="L9" s="199"/>
      <c r="M9" s="199"/>
      <c r="N9" s="206">
        <f>P20</f>
        <v>0</v>
      </c>
      <c r="O9" s="206"/>
      <c r="P9" s="26"/>
    </row>
    <row r="10" spans="1:16" x14ac:dyDescent="0.2">
      <c r="A10" s="27"/>
      <c r="B10" s="28"/>
      <c r="C10" s="127"/>
      <c r="D10" s="18"/>
      <c r="E10" s="18"/>
      <c r="F10" s="18"/>
      <c r="G10" s="18"/>
      <c r="H10" s="18"/>
      <c r="I10" s="18"/>
      <c r="J10" s="18"/>
      <c r="K10" s="18"/>
      <c r="L10" s="24"/>
      <c r="M10" s="24"/>
      <c r="O10" s="84"/>
      <c r="P10" s="82" t="str">
        <f>A26</f>
        <v>Tāme sastādīta 2021.gada</v>
      </c>
    </row>
    <row r="11" spans="1:16" ht="12" thickBot="1" x14ac:dyDescent="0.25">
      <c r="A11" s="27"/>
      <c r="B11" s="28"/>
      <c r="C11" s="127"/>
      <c r="D11" s="18"/>
      <c r="E11" s="18"/>
      <c r="F11" s="18"/>
      <c r="G11" s="18"/>
      <c r="H11" s="18"/>
      <c r="I11" s="18"/>
      <c r="J11" s="18"/>
      <c r="K11" s="18"/>
      <c r="L11" s="29"/>
      <c r="M11" s="29"/>
      <c r="N11" s="30"/>
      <c r="O11" s="21"/>
      <c r="P11" s="18"/>
    </row>
    <row r="12" spans="1:16" x14ac:dyDescent="0.2">
      <c r="A12" s="163" t="s">
        <v>32</v>
      </c>
      <c r="B12" s="201" t="s">
        <v>55</v>
      </c>
      <c r="C12" s="197" t="s">
        <v>56</v>
      </c>
      <c r="D12" s="204" t="s">
        <v>57</v>
      </c>
      <c r="E12" s="187" t="s">
        <v>58</v>
      </c>
      <c r="F12" s="196" t="s">
        <v>59</v>
      </c>
      <c r="G12" s="197"/>
      <c r="H12" s="197"/>
      <c r="I12" s="197"/>
      <c r="J12" s="197"/>
      <c r="K12" s="198"/>
      <c r="L12" s="196" t="s">
        <v>60</v>
      </c>
      <c r="M12" s="197"/>
      <c r="N12" s="197"/>
      <c r="O12" s="197"/>
      <c r="P12" s="198"/>
    </row>
    <row r="13" spans="1:16" ht="126.75" customHeight="1" thickBot="1" x14ac:dyDescent="0.25">
      <c r="A13" s="200"/>
      <c r="B13" s="202"/>
      <c r="C13" s="203"/>
      <c r="D13" s="205"/>
      <c r="E13" s="188"/>
      <c r="F13" s="132" t="s">
        <v>61</v>
      </c>
      <c r="G13" s="133" t="s">
        <v>62</v>
      </c>
      <c r="H13" s="133" t="s">
        <v>63</v>
      </c>
      <c r="I13" s="133" t="s">
        <v>64</v>
      </c>
      <c r="J13" s="133" t="s">
        <v>65</v>
      </c>
      <c r="K13" s="54" t="s">
        <v>66</v>
      </c>
      <c r="L13" s="132" t="s">
        <v>61</v>
      </c>
      <c r="M13" s="133" t="s">
        <v>63</v>
      </c>
      <c r="N13" s="133" t="s">
        <v>64</v>
      </c>
      <c r="O13" s="133" t="s">
        <v>65</v>
      </c>
      <c r="P13" s="54" t="s">
        <v>66</v>
      </c>
    </row>
    <row r="14" spans="1:16" ht="22.5" x14ac:dyDescent="0.2">
      <c r="A14" s="92">
        <v>1.1000000000000001</v>
      </c>
      <c r="B14" s="55"/>
      <c r="C14" s="56" t="s">
        <v>67</v>
      </c>
      <c r="D14" s="99" t="s">
        <v>68</v>
      </c>
      <c r="E14" s="105">
        <v>104.3</v>
      </c>
      <c r="F14" s="61"/>
      <c r="G14" s="58"/>
      <c r="H14" s="58">
        <f>ROUND(F14*G14,2)</f>
        <v>0</v>
      </c>
      <c r="I14" s="58"/>
      <c r="J14" s="58"/>
      <c r="K14" s="59">
        <f>SUM(H14:J14)</f>
        <v>0</v>
      </c>
      <c r="L14" s="61">
        <f>ROUND(E14*F14,2)</f>
        <v>0</v>
      </c>
      <c r="M14" s="58">
        <f>ROUND(H14*E14,2)</f>
        <v>0</v>
      </c>
      <c r="N14" s="58">
        <f>ROUND(I14*E14,2)</f>
        <v>0</v>
      </c>
      <c r="O14" s="58">
        <f>ROUND(J14*E14,2)</f>
        <v>0</v>
      </c>
      <c r="P14" s="59">
        <f>SUM(M14:O14)</f>
        <v>0</v>
      </c>
    </row>
    <row r="15" spans="1:16" x14ac:dyDescent="0.2">
      <c r="A15" s="93">
        <v>1.2</v>
      </c>
      <c r="B15" s="31"/>
      <c r="C15" s="38" t="s">
        <v>69</v>
      </c>
      <c r="D15" s="20" t="s">
        <v>70</v>
      </c>
      <c r="E15" s="105">
        <v>382</v>
      </c>
      <c r="F15" s="61"/>
      <c r="G15" s="58"/>
      <c r="H15" s="39">
        <f t="shared" ref="H15:H19" si="0">ROUND(F15*G15,2)</f>
        <v>0</v>
      </c>
      <c r="I15" s="58"/>
      <c r="J15" s="58"/>
      <c r="K15" s="40">
        <f t="shared" ref="K15:K19" si="1">SUM(H15:J15)</f>
        <v>0</v>
      </c>
      <c r="L15" s="41">
        <f t="shared" ref="L15:L19" si="2">ROUND(E15*F15,2)</f>
        <v>0</v>
      </c>
      <c r="M15" s="39">
        <f t="shared" ref="M15:M19" si="3">ROUND(H15*E15,2)</f>
        <v>0</v>
      </c>
      <c r="N15" s="39">
        <f t="shared" ref="N15:N19" si="4">ROUND(I15*E15,2)</f>
        <v>0</v>
      </c>
      <c r="O15" s="39">
        <f t="shared" ref="O15:O19" si="5">ROUND(J15*E15,2)</f>
        <v>0</v>
      </c>
      <c r="P15" s="40">
        <f t="shared" ref="P15:P19" si="6">SUM(M15:O15)</f>
        <v>0</v>
      </c>
    </row>
    <row r="16" spans="1:16" x14ac:dyDescent="0.2">
      <c r="A16" s="93">
        <v>1.3</v>
      </c>
      <c r="B16" s="31"/>
      <c r="C16" s="38" t="s">
        <v>71</v>
      </c>
      <c r="D16" s="20" t="s">
        <v>70</v>
      </c>
      <c r="E16" s="60">
        <v>382</v>
      </c>
      <c r="F16" s="61"/>
      <c r="G16" s="58"/>
      <c r="H16" s="39">
        <f t="shared" si="0"/>
        <v>0</v>
      </c>
      <c r="I16" s="58"/>
      <c r="J16" s="58"/>
      <c r="K16" s="40">
        <f t="shared" si="1"/>
        <v>0</v>
      </c>
      <c r="L16" s="41">
        <f t="shared" si="2"/>
        <v>0</v>
      </c>
      <c r="M16" s="39">
        <f t="shared" si="3"/>
        <v>0</v>
      </c>
      <c r="N16" s="39">
        <f t="shared" si="4"/>
        <v>0</v>
      </c>
      <c r="O16" s="39">
        <f t="shared" si="5"/>
        <v>0</v>
      </c>
      <c r="P16" s="40">
        <f t="shared" si="6"/>
        <v>0</v>
      </c>
    </row>
    <row r="17" spans="1:16" x14ac:dyDescent="0.2">
      <c r="A17" s="93">
        <v>1.4</v>
      </c>
      <c r="B17" s="31"/>
      <c r="C17" s="38" t="s">
        <v>72</v>
      </c>
      <c r="D17" s="20" t="s">
        <v>70</v>
      </c>
      <c r="E17" s="60">
        <v>25</v>
      </c>
      <c r="F17" s="61"/>
      <c r="G17" s="58"/>
      <c r="H17" s="39">
        <f t="shared" si="0"/>
        <v>0</v>
      </c>
      <c r="I17" s="58"/>
      <c r="J17" s="58"/>
      <c r="K17" s="40">
        <f t="shared" si="1"/>
        <v>0</v>
      </c>
      <c r="L17" s="41">
        <f t="shared" si="2"/>
        <v>0</v>
      </c>
      <c r="M17" s="39">
        <f t="shared" si="3"/>
        <v>0</v>
      </c>
      <c r="N17" s="39">
        <f t="shared" si="4"/>
        <v>0</v>
      </c>
      <c r="O17" s="39">
        <f t="shared" si="5"/>
        <v>0</v>
      </c>
      <c r="P17" s="40">
        <f t="shared" si="6"/>
        <v>0</v>
      </c>
    </row>
    <row r="18" spans="1:16" x14ac:dyDescent="0.2">
      <c r="A18" s="93">
        <v>1.5</v>
      </c>
      <c r="B18" s="31"/>
      <c r="C18" s="38" t="s">
        <v>73</v>
      </c>
      <c r="D18" s="20" t="s">
        <v>74</v>
      </c>
      <c r="E18" s="60">
        <v>1</v>
      </c>
      <c r="F18" s="61"/>
      <c r="G18" s="58"/>
      <c r="H18" s="39">
        <f t="shared" si="0"/>
        <v>0</v>
      </c>
      <c r="I18" s="58"/>
      <c r="J18" s="58"/>
      <c r="K18" s="40">
        <f t="shared" si="1"/>
        <v>0</v>
      </c>
      <c r="L18" s="41">
        <f t="shared" si="2"/>
        <v>0</v>
      </c>
      <c r="M18" s="39">
        <f t="shared" si="3"/>
        <v>0</v>
      </c>
      <c r="N18" s="39">
        <f t="shared" si="4"/>
        <v>0</v>
      </c>
      <c r="O18" s="39">
        <f t="shared" si="5"/>
        <v>0</v>
      </c>
      <c r="P18" s="40">
        <f t="shared" si="6"/>
        <v>0</v>
      </c>
    </row>
    <row r="19" spans="1:16" ht="23.25" thickBot="1" x14ac:dyDescent="0.25">
      <c r="A19" s="93">
        <v>1.6</v>
      </c>
      <c r="B19" s="31"/>
      <c r="C19" s="38" t="s">
        <v>75</v>
      </c>
      <c r="D19" s="20" t="s">
        <v>70</v>
      </c>
      <c r="E19" s="60">
        <v>420</v>
      </c>
      <c r="F19" s="61"/>
      <c r="G19" s="58"/>
      <c r="H19" s="39">
        <f t="shared" si="0"/>
        <v>0</v>
      </c>
      <c r="I19" s="58"/>
      <c r="J19" s="58"/>
      <c r="K19" s="40">
        <f t="shared" si="1"/>
        <v>0</v>
      </c>
      <c r="L19" s="41">
        <f t="shared" si="2"/>
        <v>0</v>
      </c>
      <c r="M19" s="39">
        <f t="shared" si="3"/>
        <v>0</v>
      </c>
      <c r="N19" s="39">
        <f t="shared" si="4"/>
        <v>0</v>
      </c>
      <c r="O19" s="39">
        <f t="shared" si="5"/>
        <v>0</v>
      </c>
      <c r="P19" s="40">
        <f t="shared" si="6"/>
        <v>0</v>
      </c>
    </row>
    <row r="20" spans="1:16" ht="12" thickBot="1" x14ac:dyDescent="0.25">
      <c r="A20" s="190" t="s">
        <v>76</v>
      </c>
      <c r="B20" s="191"/>
      <c r="C20" s="191"/>
      <c r="D20" s="191"/>
      <c r="E20" s="191"/>
      <c r="F20" s="191"/>
      <c r="G20" s="191"/>
      <c r="H20" s="191"/>
      <c r="I20" s="191"/>
      <c r="J20" s="191"/>
      <c r="K20" s="192"/>
      <c r="L20" s="62">
        <f>SUM(L14:L19)</f>
        <v>0</v>
      </c>
      <c r="M20" s="63">
        <f>SUM(M14:M19)</f>
        <v>0</v>
      </c>
      <c r="N20" s="63">
        <f>SUM(N14:N19)</f>
        <v>0</v>
      </c>
      <c r="O20" s="63">
        <f>SUM(O14:O19)</f>
        <v>0</v>
      </c>
      <c r="P20" s="64">
        <f>SUM(P14:P19)</f>
        <v>0</v>
      </c>
    </row>
    <row r="21" spans="1:16" x14ac:dyDescent="0.2">
      <c r="A21" s="14"/>
      <c r="B21" s="14"/>
      <c r="C21" s="14"/>
      <c r="D21" s="14"/>
      <c r="E21" s="212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</row>
    <row r="22" spans="1:16" x14ac:dyDescent="0.2">
      <c r="A22" s="14"/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</row>
    <row r="23" spans="1:16" x14ac:dyDescent="0.2">
      <c r="A23" s="1" t="s">
        <v>20</v>
      </c>
      <c r="B23" s="14"/>
      <c r="C23" s="189">
        <f>'Kops a'!C30:H30</f>
        <v>0</v>
      </c>
      <c r="D23" s="189"/>
      <c r="E23" s="213"/>
      <c r="F23" s="189"/>
      <c r="G23" s="189"/>
      <c r="H23" s="189"/>
      <c r="I23" s="14"/>
      <c r="J23" s="14"/>
      <c r="K23" s="14"/>
      <c r="L23" s="14"/>
      <c r="M23" s="14"/>
      <c r="N23" s="14"/>
      <c r="O23" s="14"/>
      <c r="P23" s="14"/>
    </row>
    <row r="24" spans="1:16" x14ac:dyDescent="0.2">
      <c r="A24" s="14"/>
      <c r="B24" s="14"/>
      <c r="C24" s="141" t="s">
        <v>21</v>
      </c>
      <c r="D24" s="141"/>
      <c r="E24" s="214"/>
      <c r="F24" s="141"/>
      <c r="G24" s="141"/>
      <c r="H24" s="141"/>
      <c r="I24" s="14"/>
      <c r="J24" s="14"/>
      <c r="K24" s="14"/>
      <c r="L24" s="14"/>
      <c r="M24" s="14"/>
      <c r="N24" s="14"/>
      <c r="O24" s="14"/>
      <c r="P24" s="14"/>
    </row>
    <row r="25" spans="1:16" x14ac:dyDescent="0.2">
      <c r="A25" s="14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</row>
    <row r="26" spans="1:16" x14ac:dyDescent="0.2">
      <c r="A26" s="80" t="str">
        <f>'Kops a'!A33</f>
        <v>Tāme sastādīta 2021.gada</v>
      </c>
      <c r="B26" s="81"/>
      <c r="C26" s="81"/>
      <c r="D26" s="81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</row>
    <row r="27" spans="1:16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</row>
    <row r="28" spans="1:16" x14ac:dyDescent="0.2">
      <c r="A28" s="1" t="s">
        <v>48</v>
      </c>
      <c r="B28" s="14"/>
      <c r="C28" s="189">
        <f>'Kops a'!C35:H35</f>
        <v>0</v>
      </c>
      <c r="D28" s="189"/>
      <c r="E28" s="189"/>
      <c r="F28" s="189"/>
      <c r="G28" s="189"/>
      <c r="H28" s="189"/>
      <c r="I28" s="14"/>
      <c r="J28" s="14"/>
      <c r="K28" s="14"/>
      <c r="L28" s="14"/>
      <c r="M28" s="14"/>
      <c r="N28" s="14"/>
      <c r="O28" s="14"/>
      <c r="P28" s="14"/>
    </row>
    <row r="29" spans="1:16" x14ac:dyDescent="0.2">
      <c r="A29" s="14"/>
      <c r="B29" s="14"/>
      <c r="C29" s="141" t="s">
        <v>21</v>
      </c>
      <c r="D29" s="141"/>
      <c r="E29" s="141"/>
      <c r="F29" s="141"/>
      <c r="G29" s="141"/>
      <c r="H29" s="141"/>
      <c r="I29" s="14"/>
      <c r="J29" s="14"/>
      <c r="K29" s="14"/>
      <c r="L29" s="14"/>
      <c r="M29" s="14"/>
      <c r="N29" s="14"/>
      <c r="O29" s="14"/>
      <c r="P29" s="14"/>
    </row>
    <row r="30" spans="1:16" x14ac:dyDescent="0.2">
      <c r="A30" s="14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</row>
    <row r="31" spans="1:16" x14ac:dyDescent="0.2">
      <c r="A31" s="80" t="s">
        <v>77</v>
      </c>
      <c r="B31" s="81"/>
      <c r="C31" s="219">
        <f>'Kops a'!C38</f>
        <v>0</v>
      </c>
      <c r="D31" s="42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</row>
    <row r="32" spans="1:16" x14ac:dyDescent="0.2">
      <c r="A32" s="14"/>
      <c r="B32" s="14"/>
      <c r="C32" s="212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</row>
    <row r="33" spans="1:3" ht="13.5" x14ac:dyDescent="0.2">
      <c r="A33" s="90" t="s">
        <v>49</v>
      </c>
      <c r="C33" s="117"/>
    </row>
    <row r="34" spans="1:3" ht="12" x14ac:dyDescent="0.2">
      <c r="A34" s="91" t="s">
        <v>50</v>
      </c>
      <c r="C34" s="117"/>
    </row>
    <row r="35" spans="1:3" ht="12" x14ac:dyDescent="0.2">
      <c r="A35" s="91" t="s">
        <v>51</v>
      </c>
      <c r="C35" s="117"/>
    </row>
    <row r="36" spans="1:3" x14ac:dyDescent="0.2">
      <c r="C36" s="117"/>
    </row>
    <row r="37" spans="1:3" x14ac:dyDescent="0.2">
      <c r="C37" s="117"/>
    </row>
    <row r="38" spans="1:3" x14ac:dyDescent="0.2">
      <c r="C38" s="117"/>
    </row>
    <row r="49" spans="3:5" x14ac:dyDescent="0.2">
      <c r="C49" s="117"/>
      <c r="D49" s="117"/>
      <c r="E49" s="117"/>
    </row>
    <row r="50" spans="3:5" x14ac:dyDescent="0.2">
      <c r="C50" s="117"/>
      <c r="D50" s="117"/>
      <c r="E50" s="117"/>
    </row>
    <row r="51" spans="3:5" x14ac:dyDescent="0.2">
      <c r="C51" s="117"/>
      <c r="D51" s="117"/>
      <c r="E51" s="117"/>
    </row>
    <row r="52" spans="3:5" x14ac:dyDescent="0.2">
      <c r="C52" s="117"/>
      <c r="D52" s="117"/>
      <c r="E52" s="117"/>
    </row>
    <row r="53" spans="3:5" x14ac:dyDescent="0.2">
      <c r="C53" s="117"/>
      <c r="D53" s="117"/>
      <c r="E53" s="117"/>
    </row>
    <row r="54" spans="3:5" x14ac:dyDescent="0.2">
      <c r="C54" s="117"/>
      <c r="D54" s="117"/>
      <c r="E54" s="117"/>
    </row>
    <row r="55" spans="3:5" x14ac:dyDescent="0.2">
      <c r="C55" s="117"/>
      <c r="D55" s="117"/>
      <c r="E55" s="117"/>
    </row>
  </sheetData>
  <mergeCells count="22">
    <mergeCell ref="C2:I2"/>
    <mergeCell ref="C3:I3"/>
    <mergeCell ref="C4:I4"/>
    <mergeCell ref="A9:F9"/>
    <mergeCell ref="F12:K12"/>
    <mergeCell ref="J9:M9"/>
    <mergeCell ref="L12:P12"/>
    <mergeCell ref="A12:A13"/>
    <mergeCell ref="B12:B13"/>
    <mergeCell ref="C12:C13"/>
    <mergeCell ref="D12:D13"/>
    <mergeCell ref="N9:O9"/>
    <mergeCell ref="D5:L5"/>
    <mergeCell ref="D6:L6"/>
    <mergeCell ref="D7:L7"/>
    <mergeCell ref="D8:L8"/>
    <mergeCell ref="E12:E13"/>
    <mergeCell ref="C28:H28"/>
    <mergeCell ref="C29:H29"/>
    <mergeCell ref="C23:H23"/>
    <mergeCell ref="C24:H24"/>
    <mergeCell ref="A20:K20"/>
  </mergeCells>
  <conditionalFormatting sqref="A14:G19 I14:J19">
    <cfRule type="cellIs" dxfId="143" priority="19" operator="equal">
      <formula>0</formula>
    </cfRule>
  </conditionalFormatting>
  <conditionalFormatting sqref="N9:O9">
    <cfRule type="cellIs" dxfId="142" priority="17" operator="equal">
      <formula>0</formula>
    </cfRule>
  </conditionalFormatting>
  <conditionalFormatting sqref="A9:F9">
    <cfRule type="containsText" dxfId="141" priority="15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conditionalFormatting sqref="C2:I2">
    <cfRule type="cellIs" dxfId="140" priority="14" operator="equal">
      <formula>0</formula>
    </cfRule>
  </conditionalFormatting>
  <conditionalFormatting sqref="O10:P10">
    <cfRule type="cellIs" dxfId="139" priority="13" operator="equal">
      <formula>"20__. gada __. _________"</formula>
    </cfRule>
  </conditionalFormatting>
  <conditionalFormatting sqref="A20:K20">
    <cfRule type="containsText" dxfId="138" priority="11" operator="containsText" text="Tiešās izmaksas kopā, t. sk. darba devēja sociālais nodoklis __.__% ">
      <formula>NOT(ISERROR(SEARCH("Tiešās izmaksas kopā, t. sk. darba devēja sociālais nodoklis __.__% ",A20)))</formula>
    </cfRule>
  </conditionalFormatting>
  <conditionalFormatting sqref="C28:H28">
    <cfRule type="cellIs" dxfId="137" priority="8" operator="equal">
      <formula>0</formula>
    </cfRule>
  </conditionalFormatting>
  <conditionalFormatting sqref="C23:H23">
    <cfRule type="cellIs" dxfId="136" priority="7" operator="equal">
      <formula>0</formula>
    </cfRule>
  </conditionalFormatting>
  <conditionalFormatting sqref="H14:H19 K14:P19 L20:P20">
    <cfRule type="cellIs" dxfId="135" priority="6" operator="equal">
      <formula>0</formula>
    </cfRule>
  </conditionalFormatting>
  <conditionalFormatting sqref="C4:I4">
    <cfRule type="cellIs" dxfId="134" priority="5" operator="equal">
      <formula>0</formula>
    </cfRule>
  </conditionalFormatting>
  <conditionalFormatting sqref="D5:L8">
    <cfRule type="cellIs" dxfId="133" priority="3" operator="equal">
      <formula>0</formula>
    </cfRule>
  </conditionalFormatting>
  <conditionalFormatting sqref="C28:H28 C31 C23:H23">
    <cfRule type="cellIs" dxfId="132" priority="2" operator="equal">
      <formula>0</formula>
    </cfRule>
  </conditionalFormatting>
  <conditionalFormatting sqref="D1">
    <cfRule type="cellIs" dxfId="131" priority="1" operator="equal">
      <formula>0</formula>
    </cfRule>
  </conditionalFormatting>
  <pageMargins left="0.7" right="0.7" top="0.75" bottom="0.75" header="0.3" footer="0.3"/>
  <pageSetup paperSize="9" scale="93" orientation="landscape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0" operator="containsText" id="{BC596309-6EE4-47E0-A590-F3D2F6DA868B}">
            <xm:f>NOT(ISERROR(SEARCH("Tāme sastādīta ____. gada ___. ______________",A26)))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A26</xm:sqref>
        </x14:conditionalFormatting>
        <x14:conditionalFormatting xmlns:xm="http://schemas.microsoft.com/office/excel/2006/main">
          <x14:cfRule type="containsText" priority="9" operator="containsText" id="{A5053C80-E745-4777-A201-BBBD02E74FC0}">
            <xm:f>NOT(ISERROR(SEARCH("Sertifikāta Nr. _________________________________",A31)))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A31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S55"/>
  <sheetViews>
    <sheetView zoomScaleNormal="100" workbookViewId="0">
      <selection activeCell="A10" sqref="A10"/>
    </sheetView>
  </sheetViews>
  <sheetFormatPr defaultRowHeight="11.25" x14ac:dyDescent="0.2"/>
  <cols>
    <col min="1" max="1" width="4.5703125" style="1" customWidth="1"/>
    <col min="2" max="2" width="5.28515625" style="1" customWidth="1"/>
    <col min="3" max="3" width="38.42578125" style="1" customWidth="1"/>
    <col min="4" max="4" width="5.85546875" style="1" customWidth="1"/>
    <col min="5" max="5" width="8.7109375" style="1" customWidth="1"/>
    <col min="6" max="6" width="5.42578125" style="1" customWidth="1"/>
    <col min="7" max="7" width="4.85546875" style="1" customWidth="1"/>
    <col min="8" max="10" width="6.7109375" style="1" customWidth="1"/>
    <col min="11" max="11" width="7" style="1" customWidth="1"/>
    <col min="12" max="15" width="7.7109375" style="1" customWidth="1"/>
    <col min="16" max="16" width="9" style="1" customWidth="1"/>
    <col min="17" max="16384" width="9.140625" style="1"/>
  </cols>
  <sheetData>
    <row r="1" spans="1:19" x14ac:dyDescent="0.2">
      <c r="A1" s="18"/>
      <c r="B1" s="18"/>
      <c r="C1" s="22" t="s">
        <v>52</v>
      </c>
      <c r="D1" s="43">
        <f>'Kops a'!A16</f>
        <v>0</v>
      </c>
      <c r="E1" s="18"/>
      <c r="F1" s="18"/>
      <c r="G1" s="18"/>
      <c r="H1" s="18"/>
      <c r="I1" s="18"/>
      <c r="J1" s="18"/>
      <c r="N1" s="21"/>
      <c r="O1" s="22"/>
      <c r="P1" s="23"/>
    </row>
    <row r="2" spans="1:19" x14ac:dyDescent="0.2">
      <c r="A2" s="24"/>
      <c r="B2" s="24"/>
      <c r="C2" s="193" t="s">
        <v>78</v>
      </c>
      <c r="D2" s="193"/>
      <c r="E2" s="193"/>
      <c r="F2" s="193"/>
      <c r="G2" s="193"/>
      <c r="H2" s="193"/>
      <c r="I2" s="193"/>
      <c r="J2" s="24"/>
    </row>
    <row r="3" spans="1:19" x14ac:dyDescent="0.2">
      <c r="A3" s="25"/>
      <c r="B3" s="25"/>
      <c r="C3" s="184" t="s">
        <v>26</v>
      </c>
      <c r="D3" s="184"/>
      <c r="E3" s="184"/>
      <c r="F3" s="184"/>
      <c r="G3" s="184"/>
      <c r="H3" s="184"/>
      <c r="I3" s="184"/>
      <c r="J3" s="25"/>
    </row>
    <row r="4" spans="1:19" x14ac:dyDescent="0.2">
      <c r="A4" s="25"/>
      <c r="B4" s="25"/>
      <c r="C4" s="194" t="s">
        <v>5</v>
      </c>
      <c r="D4" s="194"/>
      <c r="E4" s="194"/>
      <c r="F4" s="194"/>
      <c r="G4" s="194"/>
      <c r="H4" s="194"/>
      <c r="I4" s="194"/>
      <c r="J4" s="25"/>
    </row>
    <row r="5" spans="1:19" x14ac:dyDescent="0.2">
      <c r="A5" s="18"/>
      <c r="B5" s="18"/>
      <c r="C5" s="22" t="s">
        <v>6</v>
      </c>
      <c r="D5" s="207" t="str">
        <f>'Kops a'!D6</f>
        <v>Daudzdzīvokļu dzīvojamā ēka</v>
      </c>
      <c r="E5" s="207"/>
      <c r="F5" s="207"/>
      <c r="G5" s="207"/>
      <c r="H5" s="207"/>
      <c r="I5" s="207"/>
      <c r="J5" s="207"/>
      <c r="K5" s="207"/>
      <c r="L5" s="207"/>
      <c r="M5" s="14"/>
      <c r="N5" s="14"/>
      <c r="O5" s="14"/>
      <c r="P5" s="14"/>
    </row>
    <row r="6" spans="1:19" x14ac:dyDescent="0.2">
      <c r="A6" s="18"/>
      <c r="B6" s="18"/>
      <c r="C6" s="22" t="s">
        <v>8</v>
      </c>
      <c r="D6" s="207" t="str">
        <f>'Kops a'!D7</f>
        <v>Daudzdzīvokļu dzīvojamās ēkas energoefektivitātes paaugstināšanas pasākumi</v>
      </c>
      <c r="E6" s="207"/>
      <c r="F6" s="207"/>
      <c r="G6" s="207"/>
      <c r="H6" s="207"/>
      <c r="I6" s="207"/>
      <c r="J6" s="207"/>
      <c r="K6" s="207"/>
      <c r="L6" s="207"/>
      <c r="M6" s="14"/>
      <c r="N6" s="14"/>
      <c r="O6" s="14"/>
      <c r="P6" s="14"/>
    </row>
    <row r="7" spans="1:19" x14ac:dyDescent="0.2">
      <c r="A7" s="18"/>
      <c r="B7" s="18"/>
      <c r="C7" s="22" t="s">
        <v>10</v>
      </c>
      <c r="D7" s="207" t="str">
        <f>'Kops a'!D8</f>
        <v>Kurzemes iela 4/6, Liepāja</v>
      </c>
      <c r="E7" s="207"/>
      <c r="F7" s="207"/>
      <c r="G7" s="207"/>
      <c r="H7" s="207"/>
      <c r="I7" s="207"/>
      <c r="J7" s="207"/>
      <c r="K7" s="207"/>
      <c r="L7" s="207"/>
      <c r="M7" s="14"/>
      <c r="N7" s="14"/>
      <c r="O7" s="14"/>
      <c r="P7" s="14"/>
    </row>
    <row r="8" spans="1:19" x14ac:dyDescent="0.2">
      <c r="A8" s="18"/>
      <c r="B8" s="18"/>
      <c r="C8" s="127" t="s">
        <v>29</v>
      </c>
      <c r="D8" s="207" t="str">
        <f>'Kops a'!D9</f>
        <v>2019/3-62/147</v>
      </c>
      <c r="E8" s="207"/>
      <c r="F8" s="207"/>
      <c r="G8" s="207"/>
      <c r="H8" s="207"/>
      <c r="I8" s="207"/>
      <c r="J8" s="207"/>
      <c r="K8" s="207"/>
      <c r="L8" s="207"/>
      <c r="M8" s="14"/>
      <c r="N8" s="14"/>
      <c r="O8" s="14"/>
      <c r="P8" s="14"/>
    </row>
    <row r="9" spans="1:19" ht="11.25" customHeight="1" x14ac:dyDescent="0.2">
      <c r="A9" s="195" t="s">
        <v>165</v>
      </c>
      <c r="B9" s="195"/>
      <c r="C9" s="195"/>
      <c r="D9" s="195"/>
      <c r="E9" s="195"/>
      <c r="F9" s="195"/>
      <c r="G9" s="26"/>
      <c r="H9" s="26"/>
      <c r="I9" s="26"/>
      <c r="J9" s="199" t="s">
        <v>54</v>
      </c>
      <c r="K9" s="199"/>
      <c r="L9" s="199"/>
      <c r="M9" s="199"/>
      <c r="N9" s="206">
        <f>P23</f>
        <v>0</v>
      </c>
      <c r="O9" s="206"/>
      <c r="P9" s="26"/>
    </row>
    <row r="10" spans="1:19" x14ac:dyDescent="0.2">
      <c r="A10" s="27"/>
      <c r="B10" s="28"/>
      <c r="C10" s="127"/>
      <c r="D10" s="18"/>
      <c r="E10" s="18"/>
      <c r="F10" s="18"/>
      <c r="G10" s="18"/>
      <c r="H10" s="18"/>
      <c r="I10" s="18"/>
      <c r="J10" s="18"/>
      <c r="K10" s="18"/>
      <c r="L10" s="24"/>
      <c r="M10" s="24"/>
      <c r="O10" s="83"/>
      <c r="P10" s="82" t="str">
        <f>A29</f>
        <v>Tāme sastādīta 2021.gada</v>
      </c>
    </row>
    <row r="11" spans="1:19" ht="12" thickBot="1" x14ac:dyDescent="0.25">
      <c r="A11" s="27"/>
      <c r="B11" s="28"/>
      <c r="C11" s="127"/>
      <c r="D11" s="18"/>
      <c r="E11" s="18"/>
      <c r="F11" s="18"/>
      <c r="G11" s="18"/>
      <c r="H11" s="18"/>
      <c r="I11" s="18"/>
      <c r="J11" s="18"/>
      <c r="K11" s="18"/>
      <c r="L11" s="29"/>
      <c r="M11" s="29"/>
      <c r="N11" s="30"/>
      <c r="O11" s="21"/>
      <c r="P11" s="18"/>
    </row>
    <row r="12" spans="1:19" x14ac:dyDescent="0.2">
      <c r="A12" s="163" t="s">
        <v>32</v>
      </c>
      <c r="B12" s="201" t="s">
        <v>55</v>
      </c>
      <c r="C12" s="197" t="s">
        <v>56</v>
      </c>
      <c r="D12" s="204" t="s">
        <v>57</v>
      </c>
      <c r="E12" s="187" t="s">
        <v>58</v>
      </c>
      <c r="F12" s="196" t="s">
        <v>59</v>
      </c>
      <c r="G12" s="197"/>
      <c r="H12" s="197"/>
      <c r="I12" s="197"/>
      <c r="J12" s="197"/>
      <c r="K12" s="198"/>
      <c r="L12" s="196" t="s">
        <v>60</v>
      </c>
      <c r="M12" s="197"/>
      <c r="N12" s="197"/>
      <c r="O12" s="197"/>
      <c r="P12" s="198"/>
    </row>
    <row r="13" spans="1:19" ht="126.75" customHeight="1" thickBot="1" x14ac:dyDescent="0.25">
      <c r="A13" s="200"/>
      <c r="B13" s="202"/>
      <c r="C13" s="203"/>
      <c r="D13" s="205"/>
      <c r="E13" s="188"/>
      <c r="F13" s="132" t="s">
        <v>61</v>
      </c>
      <c r="G13" s="133" t="s">
        <v>62</v>
      </c>
      <c r="H13" s="133" t="s">
        <v>63</v>
      </c>
      <c r="I13" s="133" t="s">
        <v>64</v>
      </c>
      <c r="J13" s="133" t="s">
        <v>65</v>
      </c>
      <c r="K13" s="54" t="s">
        <v>66</v>
      </c>
      <c r="L13" s="132" t="s">
        <v>61</v>
      </c>
      <c r="M13" s="133" t="s">
        <v>63</v>
      </c>
      <c r="N13" s="133" t="s">
        <v>64</v>
      </c>
      <c r="O13" s="133" t="s">
        <v>65</v>
      </c>
      <c r="P13" s="54" t="s">
        <v>66</v>
      </c>
    </row>
    <row r="14" spans="1:19" x14ac:dyDescent="0.2">
      <c r="A14" s="94">
        <v>2.1</v>
      </c>
      <c r="B14" s="55"/>
      <c r="C14" s="56" t="s">
        <v>79</v>
      </c>
      <c r="D14" s="99" t="s">
        <v>80</v>
      </c>
      <c r="E14" s="60">
        <v>1</v>
      </c>
      <c r="F14" s="61"/>
      <c r="G14" s="58"/>
      <c r="H14" s="58">
        <f>ROUND(F14*G14,2)</f>
        <v>0</v>
      </c>
      <c r="I14" s="58"/>
      <c r="J14" s="58"/>
      <c r="K14" s="59">
        <f>SUM(H14:J14)</f>
        <v>0</v>
      </c>
      <c r="L14" s="61">
        <f>ROUND(E14*F14,2)</f>
        <v>0</v>
      </c>
      <c r="M14" s="58">
        <f>ROUND(H14*E14,2)</f>
        <v>0</v>
      </c>
      <c r="N14" s="58">
        <f>ROUND(I14*E14,2)</f>
        <v>0</v>
      </c>
      <c r="O14" s="58">
        <f>ROUND(J14*E14,2)</f>
        <v>0</v>
      </c>
      <c r="P14" s="59">
        <f>SUM(M14:O14)</f>
        <v>0</v>
      </c>
    </row>
    <row r="15" spans="1:19" ht="22.5" x14ac:dyDescent="0.2">
      <c r="A15" s="95">
        <v>2.2000000000000002</v>
      </c>
      <c r="B15" s="31"/>
      <c r="C15" s="38" t="s">
        <v>81</v>
      </c>
      <c r="D15" s="20" t="s">
        <v>70</v>
      </c>
      <c r="E15" s="105">
        <v>382</v>
      </c>
      <c r="F15" s="61"/>
      <c r="G15" s="58"/>
      <c r="H15" s="39">
        <f t="shared" ref="H15:H22" si="0">ROUND(F15*G15,2)</f>
        <v>0</v>
      </c>
      <c r="I15" s="58"/>
      <c r="J15" s="58"/>
      <c r="K15" s="40">
        <f t="shared" ref="K15:K22" si="1">SUM(H15:J15)</f>
        <v>0</v>
      </c>
      <c r="L15" s="41">
        <f t="shared" ref="L15:L22" si="2">ROUND(E15*F15,2)</f>
        <v>0</v>
      </c>
      <c r="M15" s="39">
        <f t="shared" ref="M15:M22" si="3">ROUND(H15*E15,2)</f>
        <v>0</v>
      </c>
      <c r="N15" s="39">
        <f t="shared" ref="N15:N22" si="4">ROUND(I15*E15,2)</f>
        <v>0</v>
      </c>
      <c r="O15" s="39">
        <f t="shared" ref="O15:O22" si="5">ROUND(J15*E15,2)</f>
        <v>0</v>
      </c>
      <c r="P15" s="40">
        <f t="shared" ref="P15:P22" si="6">SUM(M15:O15)</f>
        <v>0</v>
      </c>
      <c r="S15" s="101"/>
    </row>
    <row r="16" spans="1:19" ht="22.5" x14ac:dyDescent="0.2">
      <c r="A16" s="95">
        <v>2.2999999999999998</v>
      </c>
      <c r="B16" s="31"/>
      <c r="C16" s="38" t="s">
        <v>82</v>
      </c>
      <c r="D16" s="20" t="s">
        <v>70</v>
      </c>
      <c r="E16" s="60">
        <v>382</v>
      </c>
      <c r="F16" s="61"/>
      <c r="G16" s="58"/>
      <c r="H16" s="39">
        <f t="shared" si="0"/>
        <v>0</v>
      </c>
      <c r="I16" s="58"/>
      <c r="J16" s="58"/>
      <c r="K16" s="40">
        <f t="shared" si="1"/>
        <v>0</v>
      </c>
      <c r="L16" s="41">
        <f t="shared" si="2"/>
        <v>0</v>
      </c>
      <c r="M16" s="39">
        <f t="shared" si="3"/>
        <v>0</v>
      </c>
      <c r="N16" s="39">
        <f t="shared" si="4"/>
        <v>0</v>
      </c>
      <c r="O16" s="39">
        <f t="shared" si="5"/>
        <v>0</v>
      </c>
      <c r="P16" s="40">
        <f t="shared" si="6"/>
        <v>0</v>
      </c>
    </row>
    <row r="17" spans="1:17" ht="22.5" x14ac:dyDescent="0.2">
      <c r="A17" s="95">
        <v>2.4</v>
      </c>
      <c r="B17" s="31"/>
      <c r="C17" s="38" t="s">
        <v>83</v>
      </c>
      <c r="D17" s="20" t="s">
        <v>70</v>
      </c>
      <c r="E17" s="60">
        <v>155</v>
      </c>
      <c r="F17" s="61"/>
      <c r="G17" s="58"/>
      <c r="H17" s="39">
        <f t="shared" si="0"/>
        <v>0</v>
      </c>
      <c r="I17" s="58"/>
      <c r="J17" s="58"/>
      <c r="K17" s="40">
        <f t="shared" si="1"/>
        <v>0</v>
      </c>
      <c r="L17" s="41">
        <f t="shared" si="2"/>
        <v>0</v>
      </c>
      <c r="M17" s="39">
        <f t="shared" si="3"/>
        <v>0</v>
      </c>
      <c r="N17" s="39">
        <f t="shared" si="4"/>
        <v>0</v>
      </c>
      <c r="O17" s="39">
        <f t="shared" si="5"/>
        <v>0</v>
      </c>
      <c r="P17" s="40">
        <f t="shared" si="6"/>
        <v>0</v>
      </c>
    </row>
    <row r="18" spans="1:17" x14ac:dyDescent="0.2">
      <c r="A18" s="95">
        <v>2.5</v>
      </c>
      <c r="B18" s="31"/>
      <c r="C18" s="38" t="s">
        <v>84</v>
      </c>
      <c r="D18" s="20" t="s">
        <v>68</v>
      </c>
      <c r="E18" s="60">
        <v>382</v>
      </c>
      <c r="F18" s="61"/>
      <c r="G18" s="58"/>
      <c r="H18" s="39">
        <f t="shared" si="0"/>
        <v>0</v>
      </c>
      <c r="I18" s="58"/>
      <c r="J18" s="58"/>
      <c r="K18" s="40">
        <f t="shared" si="1"/>
        <v>0</v>
      </c>
      <c r="L18" s="41">
        <f t="shared" si="2"/>
        <v>0</v>
      </c>
      <c r="M18" s="39">
        <f t="shared" si="3"/>
        <v>0</v>
      </c>
      <c r="N18" s="39">
        <f t="shared" si="4"/>
        <v>0</v>
      </c>
      <c r="O18" s="39">
        <f t="shared" si="5"/>
        <v>0</v>
      </c>
      <c r="P18" s="40">
        <f t="shared" si="6"/>
        <v>0</v>
      </c>
    </row>
    <row r="19" spans="1:17" x14ac:dyDescent="0.2">
      <c r="A19" s="95">
        <v>2.6</v>
      </c>
      <c r="B19" s="31"/>
      <c r="C19" s="38" t="s">
        <v>85</v>
      </c>
      <c r="D19" s="20" t="s">
        <v>70</v>
      </c>
      <c r="E19" s="60">
        <v>382</v>
      </c>
      <c r="F19" s="61"/>
      <c r="G19" s="58"/>
      <c r="H19" s="39">
        <f t="shared" si="0"/>
        <v>0</v>
      </c>
      <c r="I19" s="58"/>
      <c r="J19" s="58"/>
      <c r="K19" s="40">
        <f t="shared" si="1"/>
        <v>0</v>
      </c>
      <c r="L19" s="41">
        <f t="shared" si="2"/>
        <v>0</v>
      </c>
      <c r="M19" s="39">
        <f t="shared" si="3"/>
        <v>0</v>
      </c>
      <c r="N19" s="39">
        <f t="shared" si="4"/>
        <v>0</v>
      </c>
      <c r="O19" s="39">
        <f t="shared" si="5"/>
        <v>0</v>
      </c>
      <c r="P19" s="40">
        <f t="shared" si="6"/>
        <v>0</v>
      </c>
    </row>
    <row r="20" spans="1:17" ht="22.5" x14ac:dyDescent="0.2">
      <c r="A20" s="95">
        <v>2.7</v>
      </c>
      <c r="B20" s="31"/>
      <c r="C20" s="38" t="s">
        <v>86</v>
      </c>
      <c r="D20" s="20" t="s">
        <v>68</v>
      </c>
      <c r="E20" s="60">
        <v>54</v>
      </c>
      <c r="F20" s="61"/>
      <c r="G20" s="58"/>
      <c r="H20" s="39">
        <f t="shared" si="0"/>
        <v>0</v>
      </c>
      <c r="I20" s="58"/>
      <c r="J20" s="58"/>
      <c r="K20" s="40">
        <f t="shared" si="1"/>
        <v>0</v>
      </c>
      <c r="L20" s="41">
        <f t="shared" si="2"/>
        <v>0</v>
      </c>
      <c r="M20" s="39">
        <f t="shared" si="3"/>
        <v>0</v>
      </c>
      <c r="N20" s="39">
        <f t="shared" si="4"/>
        <v>0</v>
      </c>
      <c r="O20" s="39">
        <f t="shared" si="5"/>
        <v>0</v>
      </c>
      <c r="P20" s="40">
        <f t="shared" si="6"/>
        <v>0</v>
      </c>
    </row>
    <row r="21" spans="1:17" x14ac:dyDescent="0.2">
      <c r="A21" s="95">
        <v>2.8</v>
      </c>
      <c r="B21" s="31"/>
      <c r="C21" s="38" t="s">
        <v>87</v>
      </c>
      <c r="D21" s="20" t="s">
        <v>68</v>
      </c>
      <c r="E21" s="105">
        <f>8.4*8</f>
        <v>67.2</v>
      </c>
      <c r="F21" s="61"/>
      <c r="G21" s="58"/>
      <c r="H21" s="39">
        <f t="shared" si="0"/>
        <v>0</v>
      </c>
      <c r="I21" s="58"/>
      <c r="J21" s="58"/>
      <c r="K21" s="40">
        <f t="shared" si="1"/>
        <v>0</v>
      </c>
      <c r="L21" s="41">
        <f t="shared" si="2"/>
        <v>0</v>
      </c>
      <c r="M21" s="39">
        <f t="shared" si="3"/>
        <v>0</v>
      </c>
      <c r="N21" s="39">
        <f t="shared" si="4"/>
        <v>0</v>
      </c>
      <c r="O21" s="39">
        <f t="shared" si="5"/>
        <v>0</v>
      </c>
      <c r="P21" s="40">
        <f t="shared" si="6"/>
        <v>0</v>
      </c>
      <c r="Q21" s="122"/>
    </row>
    <row r="22" spans="1:17" ht="12" thickBot="1" x14ac:dyDescent="0.25">
      <c r="A22" s="95">
        <v>2.9</v>
      </c>
      <c r="B22" s="31"/>
      <c r="C22" s="38" t="s">
        <v>88</v>
      </c>
      <c r="D22" s="20" t="s">
        <v>68</v>
      </c>
      <c r="E22" s="60">
        <v>52.199999999999989</v>
      </c>
      <c r="F22" s="61"/>
      <c r="G22" s="58"/>
      <c r="H22" s="39">
        <f t="shared" si="0"/>
        <v>0</v>
      </c>
      <c r="I22" s="58"/>
      <c r="J22" s="58"/>
      <c r="K22" s="40">
        <f t="shared" si="1"/>
        <v>0</v>
      </c>
      <c r="L22" s="41">
        <f t="shared" si="2"/>
        <v>0</v>
      </c>
      <c r="M22" s="39">
        <f t="shared" si="3"/>
        <v>0</v>
      </c>
      <c r="N22" s="39">
        <f t="shared" si="4"/>
        <v>0</v>
      </c>
      <c r="O22" s="39">
        <f t="shared" si="5"/>
        <v>0</v>
      </c>
      <c r="P22" s="40">
        <f t="shared" si="6"/>
        <v>0</v>
      </c>
    </row>
    <row r="23" spans="1:17" ht="12" thickBot="1" x14ac:dyDescent="0.25">
      <c r="A23" s="190" t="s">
        <v>76</v>
      </c>
      <c r="B23" s="191"/>
      <c r="C23" s="191"/>
      <c r="D23" s="191"/>
      <c r="E23" s="211"/>
      <c r="F23" s="191"/>
      <c r="G23" s="191"/>
      <c r="H23" s="191"/>
      <c r="I23" s="191"/>
      <c r="J23" s="191"/>
      <c r="K23" s="192"/>
      <c r="L23" s="62">
        <f>SUM(L14:L22)</f>
        <v>0</v>
      </c>
      <c r="M23" s="63">
        <f>SUM(M14:M22)</f>
        <v>0</v>
      </c>
      <c r="N23" s="63">
        <f>SUM(N14:N22)</f>
        <v>0</v>
      </c>
      <c r="O23" s="63">
        <f>SUM(O14:O22)</f>
        <v>0</v>
      </c>
      <c r="P23" s="64">
        <f>SUM(P14:P22)</f>
        <v>0</v>
      </c>
    </row>
    <row r="24" spans="1:17" x14ac:dyDescent="0.2">
      <c r="A24" s="14"/>
      <c r="B24" s="14"/>
      <c r="C24" s="14"/>
      <c r="D24" s="14"/>
      <c r="E24" s="212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</row>
    <row r="25" spans="1:17" x14ac:dyDescent="0.2">
      <c r="A25" s="14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</row>
    <row r="26" spans="1:17" x14ac:dyDescent="0.2">
      <c r="A26" s="1" t="s">
        <v>20</v>
      </c>
      <c r="B26" s="14"/>
      <c r="C26" s="189">
        <f>'Kops a'!C30:H30</f>
        <v>0</v>
      </c>
      <c r="D26" s="189"/>
      <c r="E26" s="189"/>
      <c r="F26" s="189"/>
      <c r="G26" s="189"/>
      <c r="H26" s="189"/>
      <c r="I26" s="14"/>
      <c r="J26" s="14"/>
      <c r="K26" s="14"/>
      <c r="L26" s="14"/>
      <c r="M26" s="14"/>
      <c r="N26" s="14"/>
      <c r="O26" s="14"/>
      <c r="P26" s="14"/>
    </row>
    <row r="27" spans="1:17" x14ac:dyDescent="0.2">
      <c r="A27" s="14"/>
      <c r="B27" s="14"/>
      <c r="C27" s="141" t="s">
        <v>21</v>
      </c>
      <c r="D27" s="141"/>
      <c r="E27" s="141"/>
      <c r="F27" s="141"/>
      <c r="G27" s="141"/>
      <c r="H27" s="141"/>
      <c r="I27" s="14"/>
      <c r="J27" s="14"/>
      <c r="K27" s="14"/>
      <c r="L27" s="14"/>
      <c r="M27" s="14"/>
      <c r="N27" s="14"/>
      <c r="O27" s="14"/>
      <c r="P27" s="14"/>
    </row>
    <row r="28" spans="1:17" x14ac:dyDescent="0.2">
      <c r="A28" s="14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</row>
    <row r="29" spans="1:17" x14ac:dyDescent="0.2">
      <c r="A29" s="80" t="str">
        <f>'Kops a'!A33</f>
        <v>Tāme sastādīta 2021.gada</v>
      </c>
      <c r="B29" s="81"/>
      <c r="C29" s="81"/>
      <c r="D29" s="81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</row>
    <row r="30" spans="1:17" x14ac:dyDescent="0.2">
      <c r="A30" s="14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</row>
    <row r="31" spans="1:17" x14ac:dyDescent="0.2">
      <c r="A31" s="1" t="s">
        <v>48</v>
      </c>
      <c r="B31" s="14"/>
      <c r="C31" s="213">
        <f>'Kops a'!C35:H35</f>
        <v>0</v>
      </c>
      <c r="D31" s="189"/>
      <c r="E31" s="189"/>
      <c r="F31" s="189"/>
      <c r="G31" s="189"/>
      <c r="H31" s="189"/>
      <c r="I31" s="14"/>
      <c r="J31" s="14"/>
      <c r="K31" s="14"/>
      <c r="L31" s="14"/>
      <c r="M31" s="14"/>
      <c r="N31" s="14"/>
      <c r="O31" s="14"/>
      <c r="P31" s="14"/>
    </row>
    <row r="32" spans="1:17" x14ac:dyDescent="0.2">
      <c r="A32" s="14"/>
      <c r="B32" s="14"/>
      <c r="C32" s="214" t="s">
        <v>21</v>
      </c>
      <c r="D32" s="141"/>
      <c r="E32" s="141"/>
      <c r="F32" s="141"/>
      <c r="G32" s="141"/>
      <c r="H32" s="141"/>
      <c r="I32" s="14"/>
      <c r="J32" s="14"/>
      <c r="K32" s="14"/>
      <c r="L32" s="14"/>
      <c r="M32" s="14"/>
      <c r="N32" s="14"/>
      <c r="O32" s="14"/>
      <c r="P32" s="14"/>
    </row>
    <row r="33" spans="1:16" x14ac:dyDescent="0.2">
      <c r="A33" s="14"/>
      <c r="B33" s="14"/>
      <c r="C33" s="212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</row>
    <row r="34" spans="1:16" x14ac:dyDescent="0.2">
      <c r="A34" s="80" t="s">
        <v>77</v>
      </c>
      <c r="B34" s="81"/>
      <c r="C34" s="219">
        <f>'Kops a'!C38</f>
        <v>0</v>
      </c>
      <c r="D34" s="42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</row>
    <row r="35" spans="1:16" x14ac:dyDescent="0.2">
      <c r="A35" s="14"/>
      <c r="B35" s="14"/>
      <c r="C35" s="212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</row>
    <row r="36" spans="1:16" ht="13.5" x14ac:dyDescent="0.2">
      <c r="A36" s="90" t="s">
        <v>49</v>
      </c>
      <c r="C36" s="117"/>
    </row>
    <row r="37" spans="1:16" ht="12" x14ac:dyDescent="0.2">
      <c r="A37" s="91" t="s">
        <v>50</v>
      </c>
      <c r="C37" s="117"/>
    </row>
    <row r="38" spans="1:16" ht="12" x14ac:dyDescent="0.2">
      <c r="A38" s="91" t="s">
        <v>51</v>
      </c>
      <c r="C38" s="117"/>
    </row>
    <row r="49" spans="3:5" x14ac:dyDescent="0.2">
      <c r="C49" s="117"/>
      <c r="D49" s="117"/>
      <c r="E49" s="117"/>
    </row>
    <row r="50" spans="3:5" x14ac:dyDescent="0.2">
      <c r="C50" s="117"/>
      <c r="D50" s="117"/>
      <c r="E50" s="117"/>
    </row>
    <row r="51" spans="3:5" x14ac:dyDescent="0.2">
      <c r="C51" s="117"/>
      <c r="D51" s="117"/>
      <c r="E51" s="117"/>
    </row>
    <row r="52" spans="3:5" x14ac:dyDescent="0.2">
      <c r="C52" s="117"/>
      <c r="D52" s="117"/>
      <c r="E52" s="117"/>
    </row>
    <row r="53" spans="3:5" x14ac:dyDescent="0.2">
      <c r="C53" s="117"/>
      <c r="D53" s="117"/>
      <c r="E53" s="117"/>
    </row>
    <row r="54" spans="3:5" x14ac:dyDescent="0.2">
      <c r="C54" s="117"/>
      <c r="D54" s="117"/>
      <c r="E54" s="117"/>
    </row>
    <row r="55" spans="3:5" x14ac:dyDescent="0.2">
      <c r="C55" s="117"/>
      <c r="D55" s="117"/>
      <c r="E55" s="117"/>
    </row>
  </sheetData>
  <mergeCells count="22">
    <mergeCell ref="C2:I2"/>
    <mergeCell ref="C3:I3"/>
    <mergeCell ref="D5:L5"/>
    <mergeCell ref="D6:L6"/>
    <mergeCell ref="D7:L7"/>
    <mergeCell ref="N9:O9"/>
    <mergeCell ref="A12:A13"/>
    <mergeCell ref="B12:B13"/>
    <mergeCell ref="C12:C13"/>
    <mergeCell ref="D12:D13"/>
    <mergeCell ref="E12:E13"/>
    <mergeCell ref="L12:P12"/>
    <mergeCell ref="C32:H32"/>
    <mergeCell ref="C4:I4"/>
    <mergeCell ref="F12:K12"/>
    <mergeCell ref="A9:F9"/>
    <mergeCell ref="J9:M9"/>
    <mergeCell ref="D8:L8"/>
    <mergeCell ref="A23:K23"/>
    <mergeCell ref="C26:H26"/>
    <mergeCell ref="C27:H27"/>
    <mergeCell ref="C31:H31"/>
  </mergeCells>
  <conditionalFormatting sqref="A14:B22 I14:J22 D14:G22">
    <cfRule type="cellIs" dxfId="128" priority="22" operator="equal">
      <formula>0</formula>
    </cfRule>
  </conditionalFormatting>
  <conditionalFormatting sqref="N9:O9">
    <cfRule type="cellIs" dxfId="127" priority="21" operator="equal">
      <formula>0</formula>
    </cfRule>
  </conditionalFormatting>
  <conditionalFormatting sqref="A9:F9">
    <cfRule type="containsText" dxfId="126" priority="19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conditionalFormatting sqref="C2:I2">
    <cfRule type="cellIs" dxfId="125" priority="18" operator="equal">
      <formula>0</formula>
    </cfRule>
  </conditionalFormatting>
  <conditionalFormatting sqref="O10">
    <cfRule type="cellIs" dxfId="124" priority="17" operator="equal">
      <formula>"20__. gada __. _________"</formula>
    </cfRule>
  </conditionalFormatting>
  <conditionalFormatting sqref="A23:K23">
    <cfRule type="containsText" dxfId="123" priority="16" operator="containsText" text="Tiešās izmaksas kopā, t. sk. darba devēja sociālais nodoklis __.__% ">
      <formula>NOT(ISERROR(SEARCH("Tiešās izmaksas kopā, t. sk. darba devēja sociālais nodoklis __.__% ",A23)))</formula>
    </cfRule>
  </conditionalFormatting>
  <conditionalFormatting sqref="H14:H22 K14:P22 L23:P23">
    <cfRule type="cellIs" dxfId="122" priority="11" operator="equal">
      <formula>0</formula>
    </cfRule>
  </conditionalFormatting>
  <conditionalFormatting sqref="C4:I4">
    <cfRule type="cellIs" dxfId="121" priority="10" operator="equal">
      <formula>0</formula>
    </cfRule>
  </conditionalFormatting>
  <conditionalFormatting sqref="C14:C22">
    <cfRule type="cellIs" dxfId="120" priority="9" operator="equal">
      <formula>0</formula>
    </cfRule>
  </conditionalFormatting>
  <conditionalFormatting sqref="D5:L8">
    <cfRule type="cellIs" dxfId="119" priority="8" operator="equal">
      <formula>0</formula>
    </cfRule>
  </conditionalFormatting>
  <conditionalFormatting sqref="P10">
    <cfRule type="cellIs" dxfId="118" priority="7" operator="equal">
      <formula>"20__. gada __. _________"</formula>
    </cfRule>
  </conditionalFormatting>
  <conditionalFormatting sqref="C31:H31">
    <cfRule type="cellIs" dxfId="117" priority="4" operator="equal">
      <formula>0</formula>
    </cfRule>
  </conditionalFormatting>
  <conditionalFormatting sqref="C26:H26">
    <cfRule type="cellIs" dxfId="116" priority="3" operator="equal">
      <formula>0</formula>
    </cfRule>
  </conditionalFormatting>
  <conditionalFormatting sqref="C31:H31 C34 C26:H26">
    <cfRule type="cellIs" dxfId="115" priority="2" operator="equal">
      <formula>0</formula>
    </cfRule>
  </conditionalFormatting>
  <conditionalFormatting sqref="D1">
    <cfRule type="cellIs" dxfId="114" priority="1" operator="equal">
      <formula>0</formula>
    </cfRule>
  </conditionalFormatting>
  <pageMargins left="0.7" right="0.7" top="0.75" bottom="0.75" header="0.3" footer="0.3"/>
  <pageSetup scale="87" orientation="landscape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6" operator="containsText" id="{46B16A03-C867-4231-9EE2-FA19DDA4D492}">
            <xm:f>NOT(ISERROR(SEARCH("Tāme sastādīta ____. gada ___. ______________",A29)))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A29</xm:sqref>
        </x14:conditionalFormatting>
        <x14:conditionalFormatting xmlns:xm="http://schemas.microsoft.com/office/excel/2006/main">
          <x14:cfRule type="containsText" priority="5" operator="containsText" id="{2AF3CC58-04F0-4432-AA0F-D3D058C3CAD1}">
            <xm:f>NOT(ISERROR(SEARCH("Sertifikāta Nr. _________________________________",A34)))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A34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V55"/>
  <sheetViews>
    <sheetView topLeftCell="A5" zoomScaleNormal="100" zoomScaleSheetLayoutView="130" workbookViewId="0">
      <selection activeCell="A10" sqref="A10"/>
    </sheetView>
  </sheetViews>
  <sheetFormatPr defaultRowHeight="11.25" x14ac:dyDescent="0.2"/>
  <cols>
    <col min="1" max="1" width="4.5703125" style="1" customWidth="1"/>
    <col min="2" max="2" width="5.28515625" style="1" customWidth="1"/>
    <col min="3" max="3" width="38.42578125" style="1" customWidth="1"/>
    <col min="4" max="4" width="5.85546875" style="1" customWidth="1"/>
    <col min="5" max="5" width="8.7109375" style="1" customWidth="1"/>
    <col min="6" max="6" width="5.42578125" style="1" customWidth="1"/>
    <col min="7" max="7" width="4.85546875" style="1" customWidth="1"/>
    <col min="8" max="10" width="6.7109375" style="1" customWidth="1"/>
    <col min="11" max="11" width="7" style="1" customWidth="1"/>
    <col min="12" max="15" width="7.7109375" style="1" customWidth="1"/>
    <col min="16" max="16" width="9" style="1" customWidth="1"/>
    <col min="17" max="16384" width="9.140625" style="1"/>
  </cols>
  <sheetData>
    <row r="1" spans="1:19" x14ac:dyDescent="0.2">
      <c r="A1" s="18"/>
      <c r="B1" s="18"/>
      <c r="C1" s="22" t="s">
        <v>52</v>
      </c>
      <c r="D1" s="43">
        <f>'Kops a'!A17</f>
        <v>0</v>
      </c>
      <c r="E1" s="18"/>
      <c r="F1" s="18"/>
      <c r="G1" s="18"/>
      <c r="H1" s="18"/>
      <c r="I1" s="18"/>
      <c r="J1" s="18"/>
      <c r="N1" s="21"/>
      <c r="O1" s="22"/>
      <c r="P1" s="23"/>
    </row>
    <row r="2" spans="1:19" x14ac:dyDescent="0.2">
      <c r="A2" s="24"/>
      <c r="B2" s="24"/>
      <c r="C2" s="193" t="s">
        <v>89</v>
      </c>
      <c r="D2" s="193"/>
      <c r="E2" s="193"/>
      <c r="F2" s="193"/>
      <c r="G2" s="193"/>
      <c r="H2" s="193"/>
      <c r="I2" s="193"/>
      <c r="J2" s="24"/>
    </row>
    <row r="3" spans="1:19" x14ac:dyDescent="0.2">
      <c r="A3" s="25"/>
      <c r="B3" s="25"/>
      <c r="C3" s="184" t="s">
        <v>26</v>
      </c>
      <c r="D3" s="184"/>
      <c r="E3" s="184"/>
      <c r="F3" s="184"/>
      <c r="G3" s="184"/>
      <c r="H3" s="184"/>
      <c r="I3" s="184"/>
      <c r="J3" s="25"/>
    </row>
    <row r="4" spans="1:19" x14ac:dyDescent="0.2">
      <c r="A4" s="25"/>
      <c r="B4" s="25"/>
      <c r="C4" s="194" t="s">
        <v>5</v>
      </c>
      <c r="D4" s="194"/>
      <c r="E4" s="194"/>
      <c r="F4" s="194"/>
      <c r="G4" s="194"/>
      <c r="H4" s="194"/>
      <c r="I4" s="194"/>
      <c r="J4" s="25"/>
    </row>
    <row r="5" spans="1:19" x14ac:dyDescent="0.2">
      <c r="A5" s="18"/>
      <c r="B5" s="18"/>
      <c r="C5" s="22" t="s">
        <v>6</v>
      </c>
      <c r="D5" s="207" t="str">
        <f>'Kops a'!D6</f>
        <v>Daudzdzīvokļu dzīvojamā ēka</v>
      </c>
      <c r="E5" s="207"/>
      <c r="F5" s="207"/>
      <c r="G5" s="207"/>
      <c r="H5" s="207"/>
      <c r="I5" s="207"/>
      <c r="J5" s="207"/>
      <c r="K5" s="207"/>
      <c r="L5" s="207"/>
      <c r="M5" s="14"/>
      <c r="N5" s="14"/>
      <c r="O5" s="14"/>
      <c r="P5" s="14"/>
    </row>
    <row r="6" spans="1:19" x14ac:dyDescent="0.2">
      <c r="A6" s="18"/>
      <c r="B6" s="18"/>
      <c r="C6" s="22" t="s">
        <v>8</v>
      </c>
      <c r="D6" s="207" t="str">
        <f>'Kops a'!D7</f>
        <v>Daudzdzīvokļu dzīvojamās ēkas energoefektivitātes paaugstināšanas pasākumi</v>
      </c>
      <c r="E6" s="207"/>
      <c r="F6" s="207"/>
      <c r="G6" s="207"/>
      <c r="H6" s="207"/>
      <c r="I6" s="207"/>
      <c r="J6" s="207"/>
      <c r="K6" s="207"/>
      <c r="L6" s="207"/>
      <c r="M6" s="14"/>
      <c r="N6" s="14"/>
      <c r="O6" s="14"/>
      <c r="P6" s="14"/>
    </row>
    <row r="7" spans="1:19" x14ac:dyDescent="0.2">
      <c r="A7" s="18"/>
      <c r="B7" s="18"/>
      <c r="C7" s="22" t="s">
        <v>10</v>
      </c>
      <c r="D7" s="207" t="str">
        <f>'Kops a'!D8</f>
        <v>Kurzemes iela 4/6, Liepāja</v>
      </c>
      <c r="E7" s="207"/>
      <c r="F7" s="207"/>
      <c r="G7" s="207"/>
      <c r="H7" s="207"/>
      <c r="I7" s="207"/>
      <c r="J7" s="207"/>
      <c r="K7" s="207"/>
      <c r="L7" s="207"/>
      <c r="M7" s="14"/>
      <c r="N7" s="14"/>
      <c r="O7" s="14"/>
      <c r="P7" s="14"/>
    </row>
    <row r="8" spans="1:19" x14ac:dyDescent="0.2">
      <c r="A8" s="18"/>
      <c r="B8" s="18"/>
      <c r="C8" s="127" t="s">
        <v>29</v>
      </c>
      <c r="D8" s="207" t="str">
        <f>'Kops a'!D9</f>
        <v>2019/3-62/147</v>
      </c>
      <c r="E8" s="207"/>
      <c r="F8" s="207"/>
      <c r="G8" s="207"/>
      <c r="H8" s="207"/>
      <c r="I8" s="207"/>
      <c r="J8" s="207"/>
      <c r="K8" s="207"/>
      <c r="L8" s="207"/>
      <c r="M8" s="14"/>
      <c r="N8" s="14"/>
      <c r="O8" s="14"/>
      <c r="P8" s="14"/>
    </row>
    <row r="9" spans="1:19" ht="11.25" customHeight="1" x14ac:dyDescent="0.2">
      <c r="A9" s="195" t="s">
        <v>165</v>
      </c>
      <c r="B9" s="195"/>
      <c r="C9" s="195"/>
      <c r="D9" s="195"/>
      <c r="E9" s="195"/>
      <c r="F9" s="195"/>
      <c r="G9" s="26"/>
      <c r="H9" s="26"/>
      <c r="I9" s="26"/>
      <c r="J9" s="199" t="s">
        <v>54</v>
      </c>
      <c r="K9" s="199"/>
      <c r="L9" s="199"/>
      <c r="M9" s="199"/>
      <c r="N9" s="206">
        <f>P25</f>
        <v>0</v>
      </c>
      <c r="O9" s="206"/>
      <c r="P9" s="26"/>
    </row>
    <row r="10" spans="1:19" x14ac:dyDescent="0.2">
      <c r="A10" s="27"/>
      <c r="B10" s="28"/>
      <c r="C10" s="127"/>
      <c r="D10" s="18"/>
      <c r="E10" s="18"/>
      <c r="F10" s="18"/>
      <c r="G10" s="18"/>
      <c r="H10" s="18"/>
      <c r="I10" s="18"/>
      <c r="J10" s="18"/>
      <c r="K10" s="18"/>
      <c r="L10" s="24"/>
      <c r="M10" s="24"/>
      <c r="O10" s="83"/>
      <c r="P10" s="82" t="str">
        <f>A31</f>
        <v>Tāme sastādīta 2021.gada</v>
      </c>
    </row>
    <row r="11" spans="1:19" ht="12" thickBot="1" x14ac:dyDescent="0.25">
      <c r="A11" s="27"/>
      <c r="B11" s="28"/>
      <c r="C11" s="127"/>
      <c r="D11" s="18"/>
      <c r="E11" s="18"/>
      <c r="F11" s="18"/>
      <c r="G11" s="18"/>
      <c r="H11" s="18"/>
      <c r="I11" s="18"/>
      <c r="J11" s="18"/>
      <c r="K11" s="18"/>
      <c r="L11" s="29"/>
      <c r="M11" s="29"/>
      <c r="N11" s="30"/>
      <c r="O11" s="21"/>
      <c r="P11" s="18"/>
    </row>
    <row r="12" spans="1:19" x14ac:dyDescent="0.2">
      <c r="A12" s="163" t="s">
        <v>32</v>
      </c>
      <c r="B12" s="201" t="s">
        <v>55</v>
      </c>
      <c r="C12" s="197" t="s">
        <v>56</v>
      </c>
      <c r="D12" s="204" t="s">
        <v>57</v>
      </c>
      <c r="E12" s="187" t="s">
        <v>58</v>
      </c>
      <c r="F12" s="196" t="s">
        <v>59</v>
      </c>
      <c r="G12" s="197"/>
      <c r="H12" s="197"/>
      <c r="I12" s="197"/>
      <c r="J12" s="197"/>
      <c r="K12" s="198"/>
      <c r="L12" s="196" t="s">
        <v>60</v>
      </c>
      <c r="M12" s="197"/>
      <c r="N12" s="197"/>
      <c r="O12" s="197"/>
      <c r="P12" s="198"/>
    </row>
    <row r="13" spans="1:19" ht="126.75" customHeight="1" thickBot="1" x14ac:dyDescent="0.25">
      <c r="A13" s="200"/>
      <c r="B13" s="202"/>
      <c r="C13" s="203"/>
      <c r="D13" s="205"/>
      <c r="E13" s="188"/>
      <c r="F13" s="132" t="s">
        <v>61</v>
      </c>
      <c r="G13" s="133" t="s">
        <v>62</v>
      </c>
      <c r="H13" s="133" t="s">
        <v>63</v>
      </c>
      <c r="I13" s="133" t="s">
        <v>64</v>
      </c>
      <c r="J13" s="133" t="s">
        <v>65</v>
      </c>
      <c r="K13" s="54" t="s">
        <v>66</v>
      </c>
      <c r="L13" s="132" t="s">
        <v>61</v>
      </c>
      <c r="M13" s="133" t="s">
        <v>63</v>
      </c>
      <c r="N13" s="133" t="s">
        <v>64</v>
      </c>
      <c r="O13" s="133" t="s">
        <v>65</v>
      </c>
      <c r="P13" s="54" t="s">
        <v>66</v>
      </c>
      <c r="Q13" s="116"/>
    </row>
    <row r="14" spans="1:19" ht="22.5" x14ac:dyDescent="0.2">
      <c r="A14" s="94">
        <v>3.1</v>
      </c>
      <c r="B14" s="55"/>
      <c r="C14" s="56" t="s">
        <v>90</v>
      </c>
      <c r="D14" s="20" t="s">
        <v>70</v>
      </c>
      <c r="E14" s="105">
        <v>275</v>
      </c>
      <c r="F14" s="61"/>
      <c r="G14" s="58"/>
      <c r="H14" s="58">
        <f>ROUND(F14*G14,2)</f>
        <v>0</v>
      </c>
      <c r="I14" s="58"/>
      <c r="J14" s="58"/>
      <c r="K14" s="59">
        <f>SUM(H14:J14)</f>
        <v>0</v>
      </c>
      <c r="L14" s="61">
        <f>ROUND(E14*F14,2)</f>
        <v>0</v>
      </c>
      <c r="M14" s="58">
        <f>ROUND(H14*E14,2)</f>
        <v>0</v>
      </c>
      <c r="N14" s="58">
        <f>ROUND(I14*E14,2)</f>
        <v>0</v>
      </c>
      <c r="O14" s="58">
        <f>ROUND(J14*E14,2)</f>
        <v>0</v>
      </c>
      <c r="P14" s="59">
        <f>SUM(M14:O14)</f>
        <v>0</v>
      </c>
      <c r="Q14" s="120"/>
      <c r="R14" s="103"/>
      <c r="S14" s="101"/>
    </row>
    <row r="15" spans="1:19" ht="22.5" x14ac:dyDescent="0.2">
      <c r="A15" s="95">
        <v>3.2</v>
      </c>
      <c r="B15" s="31"/>
      <c r="C15" s="38" t="s">
        <v>91</v>
      </c>
      <c r="D15" s="20" t="s">
        <v>70</v>
      </c>
      <c r="E15" s="105">
        <v>145</v>
      </c>
      <c r="F15" s="61"/>
      <c r="G15" s="58"/>
      <c r="H15" s="39">
        <f t="shared" ref="H15:H23" si="0">ROUND(F15*G15,2)</f>
        <v>0</v>
      </c>
      <c r="I15" s="58"/>
      <c r="J15" s="58"/>
      <c r="K15" s="40">
        <f t="shared" ref="K15:K23" si="1">SUM(H15:J15)</f>
        <v>0</v>
      </c>
      <c r="L15" s="41">
        <f t="shared" ref="L15:L23" si="2">ROUND(E15*F15,2)</f>
        <v>0</v>
      </c>
      <c r="M15" s="39">
        <f t="shared" ref="M15:M23" si="3">ROUND(H15*E15,2)</f>
        <v>0</v>
      </c>
      <c r="N15" s="39">
        <f t="shared" ref="N15:N23" si="4">ROUND(I15*E15,2)</f>
        <v>0</v>
      </c>
      <c r="O15" s="39">
        <f t="shared" ref="O15:O23" si="5">ROUND(J15*E15,2)</f>
        <v>0</v>
      </c>
      <c r="P15" s="40">
        <f t="shared" ref="P15:P23" si="6">SUM(M15:O15)</f>
        <v>0</v>
      </c>
    </row>
    <row r="16" spans="1:19" ht="22.5" x14ac:dyDescent="0.2">
      <c r="A16" s="95">
        <v>3.3</v>
      </c>
      <c r="B16" s="31"/>
      <c r="C16" s="38" t="s">
        <v>92</v>
      </c>
      <c r="D16" s="20" t="s">
        <v>70</v>
      </c>
      <c r="E16" s="105">
        <v>275</v>
      </c>
      <c r="F16" s="61"/>
      <c r="G16" s="58"/>
      <c r="H16" s="39">
        <f t="shared" si="0"/>
        <v>0</v>
      </c>
      <c r="I16" s="58"/>
      <c r="J16" s="58"/>
      <c r="K16" s="40">
        <f t="shared" si="1"/>
        <v>0</v>
      </c>
      <c r="L16" s="41">
        <f t="shared" si="2"/>
        <v>0</v>
      </c>
      <c r="M16" s="39">
        <f t="shared" si="3"/>
        <v>0</v>
      </c>
      <c r="N16" s="39">
        <f t="shared" si="4"/>
        <v>0</v>
      </c>
      <c r="O16" s="39">
        <f t="shared" si="5"/>
        <v>0</v>
      </c>
      <c r="P16" s="40">
        <f t="shared" si="6"/>
        <v>0</v>
      </c>
    </row>
    <row r="17" spans="1:22" ht="22.5" x14ac:dyDescent="0.2">
      <c r="A17" s="95">
        <v>3.4</v>
      </c>
      <c r="B17" s="31"/>
      <c r="C17" s="38" t="s">
        <v>93</v>
      </c>
      <c r="D17" s="20" t="s">
        <v>70</v>
      </c>
      <c r="E17" s="105">
        <v>145</v>
      </c>
      <c r="F17" s="61"/>
      <c r="G17" s="58"/>
      <c r="H17" s="39">
        <f t="shared" si="0"/>
        <v>0</v>
      </c>
      <c r="I17" s="58"/>
      <c r="J17" s="58"/>
      <c r="K17" s="40">
        <f t="shared" si="1"/>
        <v>0</v>
      </c>
      <c r="L17" s="41">
        <f t="shared" si="2"/>
        <v>0</v>
      </c>
      <c r="M17" s="39">
        <f t="shared" si="3"/>
        <v>0</v>
      </c>
      <c r="N17" s="39">
        <f t="shared" si="4"/>
        <v>0</v>
      </c>
      <c r="O17" s="39">
        <f t="shared" si="5"/>
        <v>0</v>
      </c>
      <c r="P17" s="40">
        <f t="shared" si="6"/>
        <v>0</v>
      </c>
    </row>
    <row r="18" spans="1:22" x14ac:dyDescent="0.2">
      <c r="A18" s="95">
        <v>3.5</v>
      </c>
      <c r="B18" s="31"/>
      <c r="C18" s="38" t="s">
        <v>94</v>
      </c>
      <c r="D18" s="20" t="s">
        <v>70</v>
      </c>
      <c r="E18" s="105">
        <v>420</v>
      </c>
      <c r="F18" s="61"/>
      <c r="G18" s="58"/>
      <c r="H18" s="39">
        <f t="shared" si="0"/>
        <v>0</v>
      </c>
      <c r="I18" s="58"/>
      <c r="J18" s="58"/>
      <c r="K18" s="40">
        <f t="shared" si="1"/>
        <v>0</v>
      </c>
      <c r="L18" s="41">
        <f t="shared" si="2"/>
        <v>0</v>
      </c>
      <c r="M18" s="39">
        <f t="shared" si="3"/>
        <v>0</v>
      </c>
      <c r="N18" s="39">
        <f t="shared" si="4"/>
        <v>0</v>
      </c>
      <c r="O18" s="39">
        <f t="shared" si="5"/>
        <v>0</v>
      </c>
      <c r="P18" s="40">
        <f t="shared" si="6"/>
        <v>0</v>
      </c>
    </row>
    <row r="19" spans="1:22" x14ac:dyDescent="0.2">
      <c r="A19" s="95">
        <v>3.6</v>
      </c>
      <c r="B19" s="31"/>
      <c r="C19" s="38" t="s">
        <v>95</v>
      </c>
      <c r="D19" s="20" t="s">
        <v>70</v>
      </c>
      <c r="E19" s="105">
        <v>420</v>
      </c>
      <c r="F19" s="61"/>
      <c r="G19" s="58"/>
      <c r="H19" s="39">
        <f t="shared" si="0"/>
        <v>0</v>
      </c>
      <c r="I19" s="58"/>
      <c r="J19" s="58"/>
      <c r="K19" s="40">
        <f t="shared" si="1"/>
        <v>0</v>
      </c>
      <c r="L19" s="41">
        <f t="shared" si="2"/>
        <v>0</v>
      </c>
      <c r="M19" s="39">
        <f t="shared" si="3"/>
        <v>0</v>
      </c>
      <c r="N19" s="39">
        <f t="shared" si="4"/>
        <v>0</v>
      </c>
      <c r="O19" s="39">
        <f t="shared" si="5"/>
        <v>0</v>
      </c>
      <c r="P19" s="40">
        <f t="shared" si="6"/>
        <v>0</v>
      </c>
    </row>
    <row r="20" spans="1:22" x14ac:dyDescent="0.2">
      <c r="A20" s="95">
        <v>3.7</v>
      </c>
      <c r="B20" s="31"/>
      <c r="C20" s="38" t="s">
        <v>94</v>
      </c>
      <c r="D20" s="20" t="s">
        <v>70</v>
      </c>
      <c r="E20" s="105">
        <v>420</v>
      </c>
      <c r="F20" s="61"/>
      <c r="G20" s="58"/>
      <c r="H20" s="39">
        <f t="shared" si="0"/>
        <v>0</v>
      </c>
      <c r="I20" s="58"/>
      <c r="J20" s="58"/>
      <c r="K20" s="40">
        <f t="shared" si="1"/>
        <v>0</v>
      </c>
      <c r="L20" s="41">
        <f t="shared" si="2"/>
        <v>0</v>
      </c>
      <c r="M20" s="39">
        <f t="shared" si="3"/>
        <v>0</v>
      </c>
      <c r="N20" s="39">
        <f t="shared" si="4"/>
        <v>0</v>
      </c>
      <c r="O20" s="39">
        <f t="shared" si="5"/>
        <v>0</v>
      </c>
      <c r="P20" s="40">
        <f t="shared" si="6"/>
        <v>0</v>
      </c>
    </row>
    <row r="21" spans="1:22" ht="22.5" x14ac:dyDescent="0.2">
      <c r="A21" s="95">
        <v>3.8</v>
      </c>
      <c r="B21" s="31"/>
      <c r="C21" s="38" t="s">
        <v>96</v>
      </c>
      <c r="D21" s="20" t="s">
        <v>70</v>
      </c>
      <c r="E21" s="105">
        <v>420</v>
      </c>
      <c r="F21" s="61"/>
      <c r="G21" s="58"/>
      <c r="H21" s="39">
        <f t="shared" si="0"/>
        <v>0</v>
      </c>
      <c r="I21" s="58"/>
      <c r="J21" s="58"/>
      <c r="K21" s="40">
        <f t="shared" si="1"/>
        <v>0</v>
      </c>
      <c r="L21" s="41">
        <f t="shared" si="2"/>
        <v>0</v>
      </c>
      <c r="M21" s="39">
        <f t="shared" si="3"/>
        <v>0</v>
      </c>
      <c r="N21" s="39">
        <f t="shared" si="4"/>
        <v>0</v>
      </c>
      <c r="O21" s="39">
        <f t="shared" si="5"/>
        <v>0</v>
      </c>
      <c r="P21" s="40">
        <f t="shared" si="6"/>
        <v>0</v>
      </c>
    </row>
    <row r="22" spans="1:22" ht="22.5" x14ac:dyDescent="0.2">
      <c r="A22" s="95">
        <v>3.9</v>
      </c>
      <c r="B22" s="31"/>
      <c r="C22" s="102" t="s">
        <v>97</v>
      </c>
      <c r="D22" s="20" t="s">
        <v>80</v>
      </c>
      <c r="E22" s="60">
        <v>4</v>
      </c>
      <c r="F22" s="61"/>
      <c r="G22" s="58"/>
      <c r="H22" s="39">
        <f t="shared" si="0"/>
        <v>0</v>
      </c>
      <c r="I22" s="58"/>
      <c r="J22" s="58"/>
      <c r="K22" s="40">
        <f t="shared" si="1"/>
        <v>0</v>
      </c>
      <c r="L22" s="41">
        <f t="shared" si="2"/>
        <v>0</v>
      </c>
      <c r="M22" s="39">
        <f t="shared" si="3"/>
        <v>0</v>
      </c>
      <c r="N22" s="39">
        <f t="shared" si="4"/>
        <v>0</v>
      </c>
      <c r="O22" s="39">
        <f t="shared" si="5"/>
        <v>0</v>
      </c>
      <c r="P22" s="40">
        <f t="shared" si="6"/>
        <v>0</v>
      </c>
      <c r="Q22" s="117"/>
      <c r="R22" s="117"/>
      <c r="S22" s="117"/>
    </row>
    <row r="23" spans="1:22" ht="22.5" x14ac:dyDescent="0.2">
      <c r="A23" s="95">
        <v>4</v>
      </c>
      <c r="B23" s="31"/>
      <c r="C23" s="38" t="s">
        <v>98</v>
      </c>
      <c r="D23" s="20" t="s">
        <v>68</v>
      </c>
      <c r="E23" s="105">
        <v>97.11</v>
      </c>
      <c r="F23" s="61"/>
      <c r="G23" s="58"/>
      <c r="H23" s="39">
        <f t="shared" si="0"/>
        <v>0</v>
      </c>
      <c r="I23" s="58"/>
      <c r="J23" s="58"/>
      <c r="K23" s="40">
        <f t="shared" si="1"/>
        <v>0</v>
      </c>
      <c r="L23" s="41">
        <f t="shared" si="2"/>
        <v>0</v>
      </c>
      <c r="M23" s="39">
        <f t="shared" si="3"/>
        <v>0</v>
      </c>
      <c r="N23" s="39">
        <f t="shared" si="4"/>
        <v>0</v>
      </c>
      <c r="O23" s="39">
        <f t="shared" si="5"/>
        <v>0</v>
      </c>
      <c r="P23" s="40">
        <f t="shared" si="6"/>
        <v>0</v>
      </c>
      <c r="Q23" s="117"/>
      <c r="R23" s="118"/>
      <c r="S23" s="118"/>
      <c r="U23" s="121"/>
    </row>
    <row r="24" spans="1:22" x14ac:dyDescent="0.2">
      <c r="A24" s="95">
        <v>4.0999999999999996</v>
      </c>
      <c r="B24" s="31"/>
      <c r="C24" s="38" t="s">
        <v>99</v>
      </c>
      <c r="D24" s="20" t="s">
        <v>70</v>
      </c>
      <c r="E24" s="105">
        <v>53.4</v>
      </c>
      <c r="F24" s="61"/>
      <c r="G24" s="58"/>
      <c r="H24" s="39">
        <f t="shared" ref="H24" si="7">ROUND(F24*G24,2)</f>
        <v>0</v>
      </c>
      <c r="I24" s="58"/>
      <c r="J24" s="58"/>
      <c r="K24" s="40">
        <f t="shared" ref="K24" si="8">SUM(H24:J24)</f>
        <v>0</v>
      </c>
      <c r="L24" s="41">
        <f t="shared" ref="L24" si="9">ROUND(E24*F24,2)</f>
        <v>0</v>
      </c>
      <c r="M24" s="39">
        <f t="shared" ref="M24" si="10">ROUND(H24*E24,2)</f>
        <v>0</v>
      </c>
      <c r="N24" s="39">
        <f t="shared" ref="N24" si="11">ROUND(I24*E24,2)</f>
        <v>0</v>
      </c>
      <c r="O24" s="39">
        <f t="shared" ref="O24" si="12">ROUND(J24*E24,2)</f>
        <v>0</v>
      </c>
      <c r="P24" s="40">
        <f t="shared" ref="P24" si="13">SUM(M24:O24)</f>
        <v>0</v>
      </c>
      <c r="Q24" s="117"/>
      <c r="R24" s="117"/>
      <c r="S24" s="119"/>
      <c r="U24" s="121"/>
      <c r="V24" s="14"/>
    </row>
    <row r="25" spans="1:22" ht="12" thickBot="1" x14ac:dyDescent="0.25">
      <c r="A25" s="190" t="s">
        <v>76</v>
      </c>
      <c r="B25" s="191"/>
      <c r="C25" s="191"/>
      <c r="D25" s="191"/>
      <c r="E25" s="191"/>
      <c r="F25" s="191"/>
      <c r="G25" s="191"/>
      <c r="H25" s="191"/>
      <c r="I25" s="191"/>
      <c r="J25" s="191"/>
      <c r="K25" s="192"/>
      <c r="L25" s="62">
        <f>SUM(L14:L23)</f>
        <v>0</v>
      </c>
      <c r="M25" s="63">
        <f>SUM(M14:M23)</f>
        <v>0</v>
      </c>
      <c r="N25" s="63">
        <f>SUM(N14:N23)</f>
        <v>0</v>
      </c>
      <c r="O25" s="63">
        <f>SUM(O14:O23)</f>
        <v>0</v>
      </c>
      <c r="P25" s="64">
        <f>SUM(P14:P23)</f>
        <v>0</v>
      </c>
      <c r="Q25" s="117"/>
      <c r="R25" s="117"/>
      <c r="S25" s="117"/>
    </row>
    <row r="26" spans="1:22" x14ac:dyDescent="0.2">
      <c r="A26" s="14"/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00"/>
    </row>
    <row r="27" spans="1:22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00"/>
    </row>
    <row r="28" spans="1:22" x14ac:dyDescent="0.2">
      <c r="A28" s="1" t="s">
        <v>20</v>
      </c>
      <c r="B28" s="14"/>
      <c r="C28" s="189">
        <f>'Kops a'!C30:H30</f>
        <v>0</v>
      </c>
      <c r="D28" s="189"/>
      <c r="E28" s="189"/>
      <c r="F28" s="189"/>
      <c r="G28" s="189"/>
      <c r="H28" s="189"/>
      <c r="I28" s="14"/>
      <c r="J28" s="14"/>
      <c r="K28" s="14"/>
      <c r="L28" s="14"/>
      <c r="M28" s="14"/>
      <c r="N28" s="14"/>
      <c r="O28" s="14"/>
      <c r="P28" s="117"/>
      <c r="Q28" s="100"/>
    </row>
    <row r="29" spans="1:22" x14ac:dyDescent="0.2">
      <c r="A29" s="14"/>
      <c r="B29" s="14"/>
      <c r="C29" s="141" t="s">
        <v>21</v>
      </c>
      <c r="D29" s="141"/>
      <c r="E29" s="141"/>
      <c r="F29" s="141"/>
      <c r="G29" s="141"/>
      <c r="H29" s="141"/>
      <c r="I29" s="14"/>
      <c r="J29" s="14"/>
      <c r="K29" s="14"/>
      <c r="L29" s="14"/>
      <c r="M29" s="14"/>
      <c r="N29" s="14"/>
      <c r="O29" s="14"/>
      <c r="P29" s="14"/>
    </row>
    <row r="30" spans="1:22" x14ac:dyDescent="0.2">
      <c r="A30" s="14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</row>
    <row r="31" spans="1:22" x14ac:dyDescent="0.2">
      <c r="A31" s="80" t="str">
        <f>'Kops a'!A33</f>
        <v>Tāme sastādīta 2021.gada</v>
      </c>
      <c r="B31" s="81"/>
      <c r="C31" s="220"/>
      <c r="D31" s="81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</row>
    <row r="32" spans="1:22" x14ac:dyDescent="0.2">
      <c r="A32" s="14"/>
      <c r="B32" s="14"/>
      <c r="C32" s="212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</row>
    <row r="33" spans="1:16" x14ac:dyDescent="0.2">
      <c r="A33" s="1" t="s">
        <v>48</v>
      </c>
      <c r="B33" s="14"/>
      <c r="C33" s="213">
        <f>'Kops a'!C35:H35</f>
        <v>0</v>
      </c>
      <c r="D33" s="189"/>
      <c r="E33" s="189"/>
      <c r="F33" s="189"/>
      <c r="G33" s="189"/>
      <c r="H33" s="189"/>
      <c r="I33" s="14"/>
      <c r="J33" s="14"/>
      <c r="K33" s="14"/>
      <c r="L33" s="14"/>
      <c r="M33" s="14"/>
      <c r="N33" s="14"/>
      <c r="O33" s="14"/>
      <c r="P33" s="14"/>
    </row>
    <row r="34" spans="1:16" x14ac:dyDescent="0.2">
      <c r="A34" s="14"/>
      <c r="B34" s="14"/>
      <c r="C34" s="214" t="s">
        <v>21</v>
      </c>
      <c r="D34" s="141"/>
      <c r="E34" s="141"/>
      <c r="F34" s="141"/>
      <c r="G34" s="141"/>
      <c r="H34" s="141"/>
      <c r="I34" s="14"/>
      <c r="J34" s="14"/>
      <c r="K34" s="14"/>
      <c r="L34" s="14"/>
      <c r="M34" s="14"/>
      <c r="N34" s="14"/>
      <c r="O34" s="14"/>
      <c r="P34" s="14"/>
    </row>
    <row r="35" spans="1:16" x14ac:dyDescent="0.2">
      <c r="A35" s="14"/>
      <c r="B35" s="14"/>
      <c r="C35" s="212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</row>
    <row r="36" spans="1:16" x14ac:dyDescent="0.2">
      <c r="A36" s="80" t="s">
        <v>77</v>
      </c>
      <c r="B36" s="81"/>
      <c r="C36" s="219">
        <f>'Kops a'!C38</f>
        <v>0</v>
      </c>
      <c r="D36" s="42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</row>
    <row r="37" spans="1:16" x14ac:dyDescent="0.2">
      <c r="A37" s="14"/>
      <c r="B37" s="14"/>
      <c r="C37" s="212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</row>
    <row r="38" spans="1:16" ht="13.5" x14ac:dyDescent="0.2">
      <c r="A38" s="90" t="s">
        <v>49</v>
      </c>
      <c r="C38" s="117"/>
    </row>
    <row r="39" spans="1:16" ht="12" x14ac:dyDescent="0.2">
      <c r="A39" s="91" t="s">
        <v>50</v>
      </c>
    </row>
    <row r="40" spans="1:16" ht="12" x14ac:dyDescent="0.2">
      <c r="A40" s="91" t="s">
        <v>51</v>
      </c>
    </row>
    <row r="49" spans="3:5" x14ac:dyDescent="0.2">
      <c r="C49" s="117"/>
      <c r="D49" s="117"/>
      <c r="E49" s="117"/>
    </row>
    <row r="50" spans="3:5" x14ac:dyDescent="0.2">
      <c r="C50" s="117"/>
      <c r="D50" s="117"/>
      <c r="E50" s="117"/>
    </row>
    <row r="51" spans="3:5" x14ac:dyDescent="0.2">
      <c r="C51" s="117"/>
      <c r="D51" s="117"/>
      <c r="E51" s="117"/>
    </row>
    <row r="52" spans="3:5" x14ac:dyDescent="0.2">
      <c r="C52" s="117"/>
      <c r="D52" s="117"/>
      <c r="E52" s="117"/>
    </row>
    <row r="53" spans="3:5" x14ac:dyDescent="0.2">
      <c r="C53" s="117"/>
      <c r="D53" s="117"/>
      <c r="E53" s="117"/>
    </row>
    <row r="54" spans="3:5" x14ac:dyDescent="0.2">
      <c r="C54" s="117"/>
      <c r="D54" s="117"/>
      <c r="E54" s="117"/>
    </row>
    <row r="55" spans="3:5" x14ac:dyDescent="0.2">
      <c r="C55" s="117"/>
      <c r="D55" s="117"/>
      <c r="E55" s="117"/>
    </row>
  </sheetData>
  <mergeCells count="22">
    <mergeCell ref="C2:I2"/>
    <mergeCell ref="C3:I3"/>
    <mergeCell ref="D5:L5"/>
    <mergeCell ref="D6:L6"/>
    <mergeCell ref="D7:L7"/>
    <mergeCell ref="N9:O9"/>
    <mergeCell ref="A12:A13"/>
    <mergeCell ref="B12:B13"/>
    <mergeCell ref="C12:C13"/>
    <mergeCell ref="D12:D13"/>
    <mergeCell ref="E12:E13"/>
    <mergeCell ref="L12:P12"/>
    <mergeCell ref="C34:H34"/>
    <mergeCell ref="C4:I4"/>
    <mergeCell ref="F12:K12"/>
    <mergeCell ref="A9:F9"/>
    <mergeCell ref="J9:M9"/>
    <mergeCell ref="D8:L8"/>
    <mergeCell ref="A25:K25"/>
    <mergeCell ref="C28:H28"/>
    <mergeCell ref="C29:H29"/>
    <mergeCell ref="C33:H33"/>
  </mergeCells>
  <conditionalFormatting sqref="A15:B22 I15:J23 B23 A23:A24 D15:G23">
    <cfRule type="cellIs" dxfId="111" priority="31" operator="equal">
      <formula>0</formula>
    </cfRule>
  </conditionalFormatting>
  <conditionalFormatting sqref="N9:O9">
    <cfRule type="cellIs" dxfId="110" priority="30" operator="equal">
      <formula>0</formula>
    </cfRule>
  </conditionalFormatting>
  <conditionalFormatting sqref="A9:F9">
    <cfRule type="containsText" dxfId="109" priority="28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conditionalFormatting sqref="C2:I2">
    <cfRule type="cellIs" dxfId="108" priority="27" operator="equal">
      <formula>0</formula>
    </cfRule>
  </conditionalFormatting>
  <conditionalFormatting sqref="O10">
    <cfRule type="cellIs" dxfId="107" priority="26" operator="equal">
      <formula>"20__. gada __. _________"</formula>
    </cfRule>
  </conditionalFormatting>
  <conditionalFormatting sqref="A25:K25">
    <cfRule type="containsText" dxfId="106" priority="25" operator="containsText" text="Tiešās izmaksas kopā, t. sk. darba devēja sociālais nodoklis __.__% ">
      <formula>NOT(ISERROR(SEARCH("Tiešās izmaksas kopā, t. sk. darba devēja sociālais nodoklis __.__% ",A25)))</formula>
    </cfRule>
  </conditionalFormatting>
  <conditionalFormatting sqref="H14:H23 K14:P23 L25:P25">
    <cfRule type="cellIs" dxfId="105" priority="20" operator="equal">
      <formula>0</formula>
    </cfRule>
  </conditionalFormatting>
  <conditionalFormatting sqref="C4:I4">
    <cfRule type="cellIs" dxfId="104" priority="19" operator="equal">
      <formula>0</formula>
    </cfRule>
  </conditionalFormatting>
  <conditionalFormatting sqref="C15:C23">
    <cfRule type="cellIs" dxfId="103" priority="18" operator="equal">
      <formula>0</formula>
    </cfRule>
  </conditionalFormatting>
  <conditionalFormatting sqref="D5:L8">
    <cfRule type="cellIs" dxfId="102" priority="16" operator="equal">
      <formula>0</formula>
    </cfRule>
  </conditionalFormatting>
  <conditionalFormatting sqref="A14:B14 E14:G14">
    <cfRule type="cellIs" dxfId="101" priority="15" operator="equal">
      <formula>0</formula>
    </cfRule>
  </conditionalFormatting>
  <conditionalFormatting sqref="C14">
    <cfRule type="cellIs" dxfId="100" priority="14" operator="equal">
      <formula>0</formula>
    </cfRule>
  </conditionalFormatting>
  <conditionalFormatting sqref="I14:J14">
    <cfRule type="cellIs" dxfId="99" priority="13" operator="equal">
      <formula>0</formula>
    </cfRule>
  </conditionalFormatting>
  <conditionalFormatting sqref="P10">
    <cfRule type="cellIs" dxfId="98" priority="12" operator="equal">
      <formula>"20__. gada __. _________"</formula>
    </cfRule>
  </conditionalFormatting>
  <conditionalFormatting sqref="C33:H33">
    <cfRule type="cellIs" dxfId="97" priority="9" operator="equal">
      <formula>0</formula>
    </cfRule>
  </conditionalFormatting>
  <conditionalFormatting sqref="C28:H28">
    <cfRule type="cellIs" dxfId="96" priority="8" operator="equal">
      <formula>0</formula>
    </cfRule>
  </conditionalFormatting>
  <conditionalFormatting sqref="C33:H33 C36 C28:H28">
    <cfRule type="cellIs" dxfId="95" priority="7" operator="equal">
      <formula>0</formula>
    </cfRule>
  </conditionalFormatting>
  <conditionalFormatting sqref="D1">
    <cfRule type="cellIs" dxfId="94" priority="6" operator="equal">
      <formula>0</formula>
    </cfRule>
  </conditionalFormatting>
  <conditionalFormatting sqref="B24 I24:J24 E24:G24">
    <cfRule type="cellIs" dxfId="93" priority="5" operator="equal">
      <formula>0</formula>
    </cfRule>
  </conditionalFormatting>
  <conditionalFormatting sqref="H24 K24:P24">
    <cfRule type="cellIs" dxfId="92" priority="4" operator="equal">
      <formula>0</formula>
    </cfRule>
  </conditionalFormatting>
  <conditionalFormatting sqref="C24">
    <cfRule type="cellIs" dxfId="91" priority="3" operator="equal">
      <formula>0</formula>
    </cfRule>
  </conditionalFormatting>
  <conditionalFormatting sqref="D24">
    <cfRule type="cellIs" dxfId="90" priority="2" operator="equal">
      <formula>0</formula>
    </cfRule>
  </conditionalFormatting>
  <conditionalFormatting sqref="D14">
    <cfRule type="cellIs" dxfId="89" priority="1" operator="equal">
      <formula>0</formula>
    </cfRule>
  </conditionalFormatting>
  <pageMargins left="0.7" right="0.7" top="0.75" bottom="0.75" header="0.3" footer="0.3"/>
  <pageSetup paperSize="9" scale="77" orientation="landscape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1" operator="containsText" id="{D422C369-7259-49E7-A89B-9D562DEE2E41}">
            <xm:f>NOT(ISERROR(SEARCH("Tāme sastādīta ____. gada ___. ______________",A31)))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A31</xm:sqref>
        </x14:conditionalFormatting>
        <x14:conditionalFormatting xmlns:xm="http://schemas.microsoft.com/office/excel/2006/main">
          <x14:cfRule type="containsText" priority="10" operator="containsText" id="{D859E3E6-089F-4F16-889A-98EF63E5F3AC}">
            <xm:f>NOT(ISERROR(SEARCH("Sertifikāta Nr. _________________________________",A36)))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A36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R55"/>
  <sheetViews>
    <sheetView topLeftCell="A4" zoomScaleNormal="100" workbookViewId="0">
      <selection activeCell="A10" sqref="A10"/>
    </sheetView>
  </sheetViews>
  <sheetFormatPr defaultRowHeight="11.25" x14ac:dyDescent="0.2"/>
  <cols>
    <col min="1" max="1" width="4.5703125" style="1" customWidth="1"/>
    <col min="2" max="2" width="5.28515625" style="1" customWidth="1"/>
    <col min="3" max="3" width="38.42578125" style="1" customWidth="1"/>
    <col min="4" max="4" width="5.85546875" style="1" customWidth="1"/>
    <col min="5" max="5" width="8.7109375" style="1" customWidth="1"/>
    <col min="6" max="6" width="5.42578125" style="1" customWidth="1"/>
    <col min="7" max="7" width="4.85546875" style="1" customWidth="1"/>
    <col min="8" max="10" width="6.7109375" style="1" customWidth="1"/>
    <col min="11" max="11" width="7" style="1" customWidth="1"/>
    <col min="12" max="15" width="7.7109375" style="1" customWidth="1"/>
    <col min="16" max="16" width="9" style="1" customWidth="1"/>
    <col min="17" max="16384" width="9.140625" style="1"/>
  </cols>
  <sheetData>
    <row r="1" spans="1:18" x14ac:dyDescent="0.2">
      <c r="A1" s="18"/>
      <c r="B1" s="18"/>
      <c r="C1" s="22" t="s">
        <v>52</v>
      </c>
      <c r="D1" s="43">
        <f>'Kops a'!A18</f>
        <v>0</v>
      </c>
      <c r="E1" s="18"/>
      <c r="F1" s="18"/>
      <c r="G1" s="18"/>
      <c r="H1" s="18"/>
      <c r="I1" s="18"/>
      <c r="J1" s="18"/>
      <c r="N1" s="21"/>
      <c r="O1" s="22"/>
      <c r="P1" s="23"/>
    </row>
    <row r="2" spans="1:18" x14ac:dyDescent="0.2">
      <c r="A2" s="24"/>
      <c r="B2" s="24"/>
      <c r="C2" s="193" t="s">
        <v>100</v>
      </c>
      <c r="D2" s="193"/>
      <c r="E2" s="193"/>
      <c r="F2" s="193"/>
      <c r="G2" s="193"/>
      <c r="H2" s="193"/>
      <c r="I2" s="193"/>
      <c r="J2" s="24"/>
    </row>
    <row r="3" spans="1:18" x14ac:dyDescent="0.2">
      <c r="A3" s="25"/>
      <c r="B3" s="25"/>
      <c r="C3" s="184" t="s">
        <v>26</v>
      </c>
      <c r="D3" s="184"/>
      <c r="E3" s="184"/>
      <c r="F3" s="184"/>
      <c r="G3" s="184"/>
      <c r="H3" s="184"/>
      <c r="I3" s="184"/>
      <c r="J3" s="25"/>
    </row>
    <row r="4" spans="1:18" x14ac:dyDescent="0.2">
      <c r="A4" s="25"/>
      <c r="B4" s="25"/>
      <c r="C4" s="194" t="s">
        <v>5</v>
      </c>
      <c r="D4" s="194"/>
      <c r="E4" s="194"/>
      <c r="F4" s="194"/>
      <c r="G4" s="194"/>
      <c r="H4" s="194"/>
      <c r="I4" s="194"/>
      <c r="J4" s="25"/>
    </row>
    <row r="5" spans="1:18" x14ac:dyDescent="0.2">
      <c r="A5" s="18"/>
      <c r="B5" s="18"/>
      <c r="C5" s="22" t="s">
        <v>6</v>
      </c>
      <c r="D5" s="207" t="str">
        <f>'Kops a'!D6</f>
        <v>Daudzdzīvokļu dzīvojamā ēka</v>
      </c>
      <c r="E5" s="207"/>
      <c r="F5" s="207"/>
      <c r="G5" s="207"/>
      <c r="H5" s="207"/>
      <c r="I5" s="207"/>
      <c r="J5" s="207"/>
      <c r="K5" s="207"/>
      <c r="L5" s="207"/>
      <c r="M5" s="14"/>
      <c r="N5" s="14"/>
      <c r="O5" s="14"/>
      <c r="P5" s="14"/>
    </row>
    <row r="6" spans="1:18" x14ac:dyDescent="0.2">
      <c r="A6" s="18"/>
      <c r="B6" s="18"/>
      <c r="C6" s="22" t="s">
        <v>8</v>
      </c>
      <c r="D6" s="207" t="str">
        <f>'Kops a'!D7</f>
        <v>Daudzdzīvokļu dzīvojamās ēkas energoefektivitātes paaugstināšanas pasākumi</v>
      </c>
      <c r="E6" s="207"/>
      <c r="F6" s="207"/>
      <c r="G6" s="207"/>
      <c r="H6" s="207"/>
      <c r="I6" s="207"/>
      <c r="J6" s="207"/>
      <c r="K6" s="207"/>
      <c r="L6" s="207"/>
      <c r="M6" s="14"/>
      <c r="N6" s="14"/>
      <c r="O6" s="14"/>
      <c r="P6" s="14"/>
    </row>
    <row r="7" spans="1:18" x14ac:dyDescent="0.2">
      <c r="A7" s="18"/>
      <c r="B7" s="18"/>
      <c r="C7" s="22" t="s">
        <v>10</v>
      </c>
      <c r="D7" s="207" t="str">
        <f>'Kops a'!D8</f>
        <v>Kurzemes iela 4/6, Liepāja</v>
      </c>
      <c r="E7" s="207"/>
      <c r="F7" s="207"/>
      <c r="G7" s="207"/>
      <c r="H7" s="207"/>
      <c r="I7" s="207"/>
      <c r="J7" s="207"/>
      <c r="K7" s="207"/>
      <c r="L7" s="207"/>
      <c r="M7" s="14"/>
      <c r="N7" s="14"/>
      <c r="O7" s="14"/>
      <c r="P7" s="14"/>
    </row>
    <row r="8" spans="1:18" x14ac:dyDescent="0.2">
      <c r="A8" s="18"/>
      <c r="B8" s="18"/>
      <c r="C8" s="127" t="s">
        <v>29</v>
      </c>
      <c r="D8" s="207" t="str">
        <f>'Kops a'!D9</f>
        <v>2019/3-62/147</v>
      </c>
      <c r="E8" s="207"/>
      <c r="F8" s="207"/>
      <c r="G8" s="207"/>
      <c r="H8" s="207"/>
      <c r="I8" s="207"/>
      <c r="J8" s="207"/>
      <c r="K8" s="207"/>
      <c r="L8" s="207"/>
      <c r="M8" s="14"/>
      <c r="N8" s="14"/>
      <c r="O8" s="14"/>
      <c r="P8" s="14"/>
    </row>
    <row r="9" spans="1:18" ht="11.25" customHeight="1" x14ac:dyDescent="0.2">
      <c r="A9" s="195" t="s">
        <v>165</v>
      </c>
      <c r="B9" s="195"/>
      <c r="C9" s="195"/>
      <c r="D9" s="195"/>
      <c r="E9" s="195"/>
      <c r="F9" s="195"/>
      <c r="G9" s="26"/>
      <c r="H9" s="26"/>
      <c r="I9" s="26"/>
      <c r="J9" s="199" t="s">
        <v>54</v>
      </c>
      <c r="K9" s="199"/>
      <c r="L9" s="199"/>
      <c r="M9" s="199"/>
      <c r="N9" s="206">
        <f>P21</f>
        <v>0</v>
      </c>
      <c r="O9" s="206"/>
      <c r="P9" s="26"/>
    </row>
    <row r="10" spans="1:18" x14ac:dyDescent="0.2">
      <c r="A10" s="27"/>
      <c r="B10" s="28"/>
      <c r="C10" s="127"/>
      <c r="D10" s="18"/>
      <c r="E10" s="18"/>
      <c r="F10" s="18"/>
      <c r="G10" s="18"/>
      <c r="H10" s="18"/>
      <c r="I10" s="18"/>
      <c r="J10" s="18"/>
      <c r="K10" s="18"/>
      <c r="L10" s="24"/>
      <c r="M10" s="24"/>
      <c r="O10" s="83"/>
      <c r="P10" s="82" t="str">
        <f>A27</f>
        <v>Tāme sastādīta 2021.gada</v>
      </c>
    </row>
    <row r="11" spans="1:18" ht="12" thickBot="1" x14ac:dyDescent="0.25">
      <c r="A11" s="27"/>
      <c r="B11" s="28"/>
      <c r="C11" s="127"/>
      <c r="D11" s="18"/>
      <c r="E11" s="18"/>
      <c r="F11" s="18"/>
      <c r="G11" s="18"/>
      <c r="H11" s="18"/>
      <c r="I11" s="18"/>
      <c r="J11" s="18"/>
      <c r="K11" s="18"/>
      <c r="L11" s="29"/>
      <c r="M11" s="29"/>
      <c r="N11" s="30"/>
      <c r="O11" s="21"/>
      <c r="P11" s="18"/>
    </row>
    <row r="12" spans="1:18" x14ac:dyDescent="0.2">
      <c r="A12" s="163" t="s">
        <v>32</v>
      </c>
      <c r="B12" s="201" t="s">
        <v>55</v>
      </c>
      <c r="C12" s="197" t="s">
        <v>56</v>
      </c>
      <c r="D12" s="204" t="s">
        <v>57</v>
      </c>
      <c r="E12" s="187" t="s">
        <v>58</v>
      </c>
      <c r="F12" s="196" t="s">
        <v>59</v>
      </c>
      <c r="G12" s="197"/>
      <c r="H12" s="197"/>
      <c r="I12" s="197"/>
      <c r="J12" s="197"/>
      <c r="K12" s="198"/>
      <c r="L12" s="196" t="s">
        <v>60</v>
      </c>
      <c r="M12" s="197"/>
      <c r="N12" s="197"/>
      <c r="O12" s="197"/>
      <c r="P12" s="198"/>
    </row>
    <row r="13" spans="1:18" ht="126.75" customHeight="1" thickBot="1" x14ac:dyDescent="0.25">
      <c r="A13" s="200"/>
      <c r="B13" s="202"/>
      <c r="C13" s="203"/>
      <c r="D13" s="205"/>
      <c r="E13" s="188"/>
      <c r="F13" s="132" t="s">
        <v>61</v>
      </c>
      <c r="G13" s="133" t="s">
        <v>62</v>
      </c>
      <c r="H13" s="133" t="s">
        <v>63</v>
      </c>
      <c r="I13" s="133" t="s">
        <v>64</v>
      </c>
      <c r="J13" s="133" t="s">
        <v>65</v>
      </c>
      <c r="K13" s="54" t="s">
        <v>66</v>
      </c>
      <c r="L13" s="132" t="s">
        <v>61</v>
      </c>
      <c r="M13" s="133" t="s">
        <v>63</v>
      </c>
      <c r="N13" s="133" t="s">
        <v>64</v>
      </c>
      <c r="O13" s="133" t="s">
        <v>65</v>
      </c>
      <c r="P13" s="54" t="s">
        <v>66</v>
      </c>
    </row>
    <row r="14" spans="1:18" ht="22.5" x14ac:dyDescent="0.2">
      <c r="A14" s="94">
        <v>4.0999999999999996</v>
      </c>
      <c r="B14" s="55"/>
      <c r="C14" s="56" t="s">
        <v>101</v>
      </c>
      <c r="D14" s="99" t="s">
        <v>70</v>
      </c>
      <c r="E14" s="60">
        <v>288</v>
      </c>
      <c r="F14" s="61"/>
      <c r="G14" s="58"/>
      <c r="H14" s="58">
        <f>ROUND(F14*G14,2)</f>
        <v>0</v>
      </c>
      <c r="I14" s="58"/>
      <c r="J14" s="58"/>
      <c r="K14" s="59">
        <f>SUM(H14:J14)</f>
        <v>0</v>
      </c>
      <c r="L14" s="61">
        <f>ROUND(E14*F14,2)</f>
        <v>0</v>
      </c>
      <c r="M14" s="58">
        <f>ROUND(H14*E14,2)</f>
        <v>0</v>
      </c>
      <c r="N14" s="58">
        <f>ROUND(I14*E14,2)</f>
        <v>0</v>
      </c>
      <c r="O14" s="58">
        <f>ROUND(J14*E14,2)</f>
        <v>0</v>
      </c>
      <c r="P14" s="59">
        <f>SUM(M14:O14)</f>
        <v>0</v>
      </c>
    </row>
    <row r="15" spans="1:18" ht="22.5" x14ac:dyDescent="0.2">
      <c r="A15" s="95">
        <v>4.2</v>
      </c>
      <c r="B15" s="31"/>
      <c r="C15" s="38" t="s">
        <v>102</v>
      </c>
      <c r="D15" s="20" t="s">
        <v>70</v>
      </c>
      <c r="E15" s="105">
        <v>288</v>
      </c>
      <c r="F15" s="61"/>
      <c r="G15" s="58"/>
      <c r="H15" s="39">
        <f t="shared" ref="H15:H18" si="0">ROUND(F15*G15,2)</f>
        <v>0</v>
      </c>
      <c r="I15" s="58"/>
      <c r="J15" s="58"/>
      <c r="K15" s="40">
        <f t="shared" ref="K15:K18" si="1">SUM(H15:J15)</f>
        <v>0</v>
      </c>
      <c r="L15" s="41">
        <f t="shared" ref="L15:L18" si="2">ROUND(E15*F15,2)</f>
        <v>0</v>
      </c>
      <c r="M15" s="39">
        <f t="shared" ref="M15:M18" si="3">ROUND(H15*E15,2)</f>
        <v>0</v>
      </c>
      <c r="N15" s="39">
        <f t="shared" ref="N15:N18" si="4">ROUND(I15*E15,2)</f>
        <v>0</v>
      </c>
      <c r="O15" s="39">
        <f t="shared" ref="O15:O18" si="5">ROUND(J15*E15,2)</f>
        <v>0</v>
      </c>
      <c r="P15" s="40">
        <f t="shared" ref="P15:P18" si="6">SUM(M15:O15)</f>
        <v>0</v>
      </c>
      <c r="R15" s="104"/>
    </row>
    <row r="16" spans="1:18" x14ac:dyDescent="0.2">
      <c r="A16" s="95">
        <v>4.3</v>
      </c>
      <c r="B16" s="31"/>
      <c r="C16" s="38" t="s">
        <v>103</v>
      </c>
      <c r="D16" s="20" t="s">
        <v>70</v>
      </c>
      <c r="E16" s="60">
        <v>288</v>
      </c>
      <c r="F16" s="61"/>
      <c r="G16" s="58"/>
      <c r="H16" s="39">
        <f t="shared" si="0"/>
        <v>0</v>
      </c>
      <c r="I16" s="58"/>
      <c r="J16" s="58"/>
      <c r="K16" s="40">
        <f t="shared" si="1"/>
        <v>0</v>
      </c>
      <c r="L16" s="41">
        <f t="shared" si="2"/>
        <v>0</v>
      </c>
      <c r="M16" s="39">
        <f t="shared" si="3"/>
        <v>0</v>
      </c>
      <c r="N16" s="39">
        <f t="shared" si="4"/>
        <v>0</v>
      </c>
      <c r="O16" s="39">
        <f t="shared" si="5"/>
        <v>0</v>
      </c>
      <c r="P16" s="40">
        <f t="shared" si="6"/>
        <v>0</v>
      </c>
    </row>
    <row r="17" spans="1:17" ht="22.5" x14ac:dyDescent="0.2">
      <c r="A17" s="95">
        <v>4.4000000000000004</v>
      </c>
      <c r="B17" s="31"/>
      <c r="C17" s="38" t="s">
        <v>104</v>
      </c>
      <c r="D17" s="20" t="s">
        <v>70</v>
      </c>
      <c r="E17" s="60">
        <v>288</v>
      </c>
      <c r="F17" s="61"/>
      <c r="G17" s="58"/>
      <c r="H17" s="39">
        <f t="shared" si="0"/>
        <v>0</v>
      </c>
      <c r="I17" s="58"/>
      <c r="J17" s="58"/>
      <c r="K17" s="40">
        <f t="shared" si="1"/>
        <v>0</v>
      </c>
      <c r="L17" s="41">
        <f t="shared" si="2"/>
        <v>0</v>
      </c>
      <c r="M17" s="39">
        <f t="shared" si="3"/>
        <v>0</v>
      </c>
      <c r="N17" s="39">
        <f t="shared" si="4"/>
        <v>0</v>
      </c>
      <c r="O17" s="39">
        <f t="shared" si="5"/>
        <v>0</v>
      </c>
      <c r="P17" s="40">
        <f t="shared" si="6"/>
        <v>0</v>
      </c>
    </row>
    <row r="18" spans="1:17" ht="22.5" x14ac:dyDescent="0.2">
      <c r="A18" s="95">
        <v>4.5</v>
      </c>
      <c r="B18" s="31"/>
      <c r="C18" s="38" t="s">
        <v>105</v>
      </c>
      <c r="D18" s="20" t="s">
        <v>68</v>
      </c>
      <c r="E18" s="60">
        <v>85.5</v>
      </c>
      <c r="F18" s="61"/>
      <c r="G18" s="58"/>
      <c r="H18" s="39">
        <f t="shared" si="0"/>
        <v>0</v>
      </c>
      <c r="I18" s="58"/>
      <c r="J18" s="58"/>
      <c r="K18" s="40">
        <f t="shared" si="1"/>
        <v>0</v>
      </c>
      <c r="L18" s="41">
        <f t="shared" si="2"/>
        <v>0</v>
      </c>
      <c r="M18" s="39">
        <f t="shared" si="3"/>
        <v>0</v>
      </c>
      <c r="N18" s="39">
        <f t="shared" si="4"/>
        <v>0</v>
      </c>
      <c r="O18" s="39">
        <f t="shared" si="5"/>
        <v>0</v>
      </c>
      <c r="P18" s="40">
        <f t="shared" si="6"/>
        <v>0</v>
      </c>
    </row>
    <row r="19" spans="1:17" ht="33.75" x14ac:dyDescent="0.2">
      <c r="A19" s="95">
        <v>4.5999999999999996</v>
      </c>
      <c r="B19" s="31"/>
      <c r="C19" s="38" t="s">
        <v>106</v>
      </c>
      <c r="D19" s="20" t="s">
        <v>107</v>
      </c>
      <c r="E19" s="105">
        <v>2</v>
      </c>
      <c r="F19" s="61"/>
      <c r="G19" s="58"/>
      <c r="H19" s="39">
        <f t="shared" ref="H19:H20" si="7">ROUND(F19*G19,2)</f>
        <v>0</v>
      </c>
      <c r="I19" s="58"/>
      <c r="J19" s="58"/>
      <c r="K19" s="40">
        <f t="shared" ref="K19:K20" si="8">SUM(H19:J19)</f>
        <v>0</v>
      </c>
      <c r="L19" s="41">
        <f t="shared" ref="L19:L20" si="9">ROUND(E19*F19,2)</f>
        <v>0</v>
      </c>
      <c r="M19" s="39">
        <f t="shared" ref="M19:M20" si="10">ROUND(H19*E19,2)</f>
        <v>0</v>
      </c>
      <c r="N19" s="39">
        <f t="shared" ref="N19:N20" si="11">ROUND(I19*E19,2)</f>
        <v>0</v>
      </c>
      <c r="O19" s="39">
        <f t="shared" ref="O19:O20" si="12">ROUND(J19*E19,2)</f>
        <v>0</v>
      </c>
      <c r="P19" s="40">
        <f t="shared" ref="P19:P20" si="13">SUM(M19:O19)</f>
        <v>0</v>
      </c>
    </row>
    <row r="20" spans="1:17" ht="12" thickBot="1" x14ac:dyDescent="0.25">
      <c r="A20" s="95">
        <v>4.7</v>
      </c>
      <c r="B20" s="31"/>
      <c r="C20" s="38" t="s">
        <v>108</v>
      </c>
      <c r="D20" s="20" t="s">
        <v>70</v>
      </c>
      <c r="E20" s="60">
        <v>288</v>
      </c>
      <c r="F20" s="61"/>
      <c r="G20" s="58"/>
      <c r="H20" s="39">
        <f t="shared" si="7"/>
        <v>0</v>
      </c>
      <c r="I20" s="58"/>
      <c r="J20" s="58"/>
      <c r="K20" s="40">
        <f t="shared" si="8"/>
        <v>0</v>
      </c>
      <c r="L20" s="41">
        <f t="shared" si="9"/>
        <v>0</v>
      </c>
      <c r="M20" s="39">
        <f t="shared" si="10"/>
        <v>0</v>
      </c>
      <c r="N20" s="39">
        <f t="shared" si="11"/>
        <v>0</v>
      </c>
      <c r="O20" s="39">
        <f t="shared" si="12"/>
        <v>0</v>
      </c>
      <c r="P20" s="40">
        <f t="shared" si="13"/>
        <v>0</v>
      </c>
    </row>
    <row r="21" spans="1:17" ht="12" thickBot="1" x14ac:dyDescent="0.25">
      <c r="A21" s="190" t="s">
        <v>76</v>
      </c>
      <c r="B21" s="191"/>
      <c r="C21" s="191"/>
      <c r="D21" s="191"/>
      <c r="E21" s="211"/>
      <c r="F21" s="191"/>
      <c r="G21" s="191"/>
      <c r="H21" s="191"/>
      <c r="I21" s="191"/>
      <c r="J21" s="191"/>
      <c r="K21" s="192"/>
      <c r="L21" s="62">
        <f>SUM(L14:L18)</f>
        <v>0</v>
      </c>
      <c r="M21" s="63">
        <f>SUM(M14:M18)</f>
        <v>0</v>
      </c>
      <c r="N21" s="63">
        <f>SUM(N14:N18)</f>
        <v>0</v>
      </c>
      <c r="O21" s="63">
        <f>SUM(O14:O18)</f>
        <v>0</v>
      </c>
      <c r="P21" s="64">
        <f>SUM(P14:P18)</f>
        <v>0</v>
      </c>
      <c r="Q21" s="100"/>
    </row>
    <row r="22" spans="1:17" x14ac:dyDescent="0.2">
      <c r="A22" s="14"/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</row>
    <row r="23" spans="1:17" x14ac:dyDescent="0.2">
      <c r="A23" s="14"/>
      <c r="B23" s="14"/>
      <c r="C23" s="14"/>
      <c r="D23" s="14"/>
      <c r="E23" s="212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</row>
    <row r="24" spans="1:17" x14ac:dyDescent="0.2">
      <c r="A24" s="1" t="s">
        <v>20</v>
      </c>
      <c r="B24" s="14"/>
      <c r="C24" s="189">
        <f>'Kops a'!C30:H30</f>
        <v>0</v>
      </c>
      <c r="D24" s="189"/>
      <c r="E24" s="213"/>
      <c r="F24" s="189"/>
      <c r="G24" s="189"/>
      <c r="H24" s="189"/>
      <c r="I24" s="14"/>
      <c r="J24" s="14"/>
      <c r="K24" s="14"/>
      <c r="L24" s="14"/>
      <c r="M24" s="14"/>
      <c r="N24" s="14"/>
      <c r="O24" s="14"/>
      <c r="P24" s="14"/>
    </row>
    <row r="25" spans="1:17" x14ac:dyDescent="0.2">
      <c r="A25" s="14"/>
      <c r="B25" s="14"/>
      <c r="C25" s="141" t="s">
        <v>21</v>
      </c>
      <c r="D25" s="141"/>
      <c r="E25" s="141"/>
      <c r="F25" s="141"/>
      <c r="G25" s="141"/>
      <c r="H25" s="141"/>
      <c r="I25" s="14"/>
      <c r="J25" s="14"/>
      <c r="K25" s="14"/>
      <c r="L25" s="14"/>
      <c r="M25" s="14"/>
      <c r="N25" s="14"/>
      <c r="O25" s="14"/>
      <c r="P25" s="14"/>
    </row>
    <row r="26" spans="1:17" x14ac:dyDescent="0.2">
      <c r="A26" s="14"/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</row>
    <row r="27" spans="1:17" x14ac:dyDescent="0.2">
      <c r="A27" s="80" t="str">
        <f>'Kops a'!A33</f>
        <v>Tāme sastādīta 2021.gada</v>
      </c>
      <c r="B27" s="81"/>
      <c r="C27" s="81"/>
      <c r="D27" s="81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</row>
    <row r="28" spans="1:17" x14ac:dyDescent="0.2">
      <c r="A28" s="14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</row>
    <row r="29" spans="1:17" x14ac:dyDescent="0.2">
      <c r="A29" s="1" t="s">
        <v>48</v>
      </c>
      <c r="B29" s="14"/>
      <c r="C29" s="189">
        <f>'Kops a'!C35:H35</f>
        <v>0</v>
      </c>
      <c r="D29" s="189"/>
      <c r="E29" s="189"/>
      <c r="F29" s="189"/>
      <c r="G29" s="189"/>
      <c r="H29" s="189"/>
      <c r="I29" s="14"/>
      <c r="J29" s="14"/>
      <c r="K29" s="14"/>
      <c r="L29" s="14"/>
      <c r="M29" s="14"/>
      <c r="N29" s="14"/>
      <c r="O29" s="14"/>
      <c r="P29" s="14"/>
    </row>
    <row r="30" spans="1:17" x14ac:dyDescent="0.2">
      <c r="A30" s="14"/>
      <c r="B30" s="14"/>
      <c r="C30" s="141" t="s">
        <v>21</v>
      </c>
      <c r="D30" s="141"/>
      <c r="E30" s="141"/>
      <c r="F30" s="141"/>
      <c r="G30" s="141"/>
      <c r="H30" s="141"/>
      <c r="I30" s="14"/>
      <c r="J30" s="14"/>
      <c r="K30" s="14"/>
      <c r="L30" s="14"/>
      <c r="M30" s="14"/>
      <c r="N30" s="14"/>
      <c r="O30" s="14"/>
      <c r="P30" s="14"/>
    </row>
    <row r="31" spans="1:17" x14ac:dyDescent="0.2">
      <c r="A31" s="14"/>
      <c r="B31" s="14"/>
      <c r="C31" s="212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</row>
    <row r="32" spans="1:17" x14ac:dyDescent="0.2">
      <c r="A32" s="80" t="s">
        <v>77</v>
      </c>
      <c r="B32" s="81"/>
      <c r="C32" s="219">
        <f>'Kops a'!C38</f>
        <v>0</v>
      </c>
      <c r="D32" s="42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</row>
    <row r="33" spans="1:16" x14ac:dyDescent="0.2">
      <c r="A33" s="14"/>
      <c r="B33" s="14"/>
      <c r="C33" s="212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</row>
    <row r="34" spans="1:16" ht="13.5" x14ac:dyDescent="0.2">
      <c r="A34" s="90" t="s">
        <v>49</v>
      </c>
      <c r="C34" s="117"/>
    </row>
    <row r="35" spans="1:16" ht="12" x14ac:dyDescent="0.2">
      <c r="A35" s="91" t="s">
        <v>50</v>
      </c>
      <c r="C35" s="117"/>
    </row>
    <row r="36" spans="1:16" ht="12" x14ac:dyDescent="0.2">
      <c r="A36" s="91" t="s">
        <v>51</v>
      </c>
      <c r="C36" s="117"/>
    </row>
    <row r="37" spans="1:16" x14ac:dyDescent="0.2">
      <c r="C37" s="117"/>
    </row>
    <row r="38" spans="1:16" x14ac:dyDescent="0.2">
      <c r="C38" s="117"/>
    </row>
    <row r="49" spans="3:5" x14ac:dyDescent="0.2">
      <c r="C49" s="117"/>
      <c r="D49" s="117"/>
      <c r="E49" s="117"/>
    </row>
    <row r="50" spans="3:5" x14ac:dyDescent="0.2">
      <c r="C50" s="117"/>
      <c r="D50" s="117"/>
      <c r="E50" s="117"/>
    </row>
    <row r="51" spans="3:5" x14ac:dyDescent="0.2">
      <c r="C51" s="117"/>
      <c r="D51" s="117"/>
      <c r="E51" s="117"/>
    </row>
    <row r="52" spans="3:5" x14ac:dyDescent="0.2">
      <c r="C52" s="117"/>
      <c r="D52" s="117"/>
      <c r="E52" s="117"/>
    </row>
    <row r="53" spans="3:5" x14ac:dyDescent="0.2">
      <c r="C53" s="117"/>
      <c r="D53" s="117"/>
      <c r="E53" s="117"/>
    </row>
    <row r="54" spans="3:5" x14ac:dyDescent="0.2">
      <c r="C54" s="117"/>
      <c r="D54" s="117"/>
      <c r="E54" s="117"/>
    </row>
    <row r="55" spans="3:5" x14ac:dyDescent="0.2">
      <c r="C55" s="117"/>
      <c r="D55" s="117"/>
      <c r="E55" s="117"/>
    </row>
  </sheetData>
  <mergeCells count="22">
    <mergeCell ref="C2:I2"/>
    <mergeCell ref="C3:I3"/>
    <mergeCell ref="D5:L5"/>
    <mergeCell ref="D6:L6"/>
    <mergeCell ref="D7:L7"/>
    <mergeCell ref="N9:O9"/>
    <mergeCell ref="A12:A13"/>
    <mergeCell ref="B12:B13"/>
    <mergeCell ref="C12:C13"/>
    <mergeCell ref="D12:D13"/>
    <mergeCell ref="E12:E13"/>
    <mergeCell ref="L12:P12"/>
    <mergeCell ref="C30:H30"/>
    <mergeCell ref="C4:I4"/>
    <mergeCell ref="F12:K12"/>
    <mergeCell ref="A9:F9"/>
    <mergeCell ref="J9:M9"/>
    <mergeCell ref="D8:L8"/>
    <mergeCell ref="A21:K21"/>
    <mergeCell ref="C24:H24"/>
    <mergeCell ref="C25:H25"/>
    <mergeCell ref="C29:H29"/>
  </mergeCells>
  <conditionalFormatting sqref="A15:B18 I15:J18 D15:G18 A19">
    <cfRule type="cellIs" dxfId="86" priority="32" operator="equal">
      <formula>0</formula>
    </cfRule>
  </conditionalFormatting>
  <conditionalFormatting sqref="N9:O9">
    <cfRule type="cellIs" dxfId="85" priority="31" operator="equal">
      <formula>0</formula>
    </cfRule>
  </conditionalFormatting>
  <conditionalFormatting sqref="A9:F9">
    <cfRule type="containsText" dxfId="84" priority="29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conditionalFormatting sqref="C2:I2">
    <cfRule type="cellIs" dxfId="83" priority="28" operator="equal">
      <formula>0</formula>
    </cfRule>
  </conditionalFormatting>
  <conditionalFormatting sqref="O10">
    <cfRule type="cellIs" dxfId="82" priority="27" operator="equal">
      <formula>"20__. gada __. _________"</formula>
    </cfRule>
  </conditionalFormatting>
  <conditionalFormatting sqref="A21:K21">
    <cfRule type="containsText" dxfId="81" priority="26" operator="containsText" text="Tiešās izmaksas kopā, t. sk. darba devēja sociālais nodoklis __.__% ">
      <formula>NOT(ISERROR(SEARCH("Tiešās izmaksas kopā, t. sk. darba devēja sociālais nodoklis __.__% ",A21)))</formula>
    </cfRule>
  </conditionalFormatting>
  <conditionalFormatting sqref="H14:H18 K14:P18 L21:P21">
    <cfRule type="cellIs" dxfId="80" priority="21" operator="equal">
      <formula>0</formula>
    </cfRule>
  </conditionalFormatting>
  <conditionalFormatting sqref="C4:I4">
    <cfRule type="cellIs" dxfId="79" priority="20" operator="equal">
      <formula>0</formula>
    </cfRule>
  </conditionalFormatting>
  <conditionalFormatting sqref="C15:C18">
    <cfRule type="cellIs" dxfId="78" priority="19" operator="equal">
      <formula>0</formula>
    </cfRule>
  </conditionalFormatting>
  <conditionalFormatting sqref="D5:L8">
    <cfRule type="cellIs" dxfId="77" priority="17" operator="equal">
      <formula>0</formula>
    </cfRule>
  </conditionalFormatting>
  <conditionalFormatting sqref="A14:B14 D14:G14">
    <cfRule type="cellIs" dxfId="76" priority="16" operator="equal">
      <formula>0</formula>
    </cfRule>
  </conditionalFormatting>
  <conditionalFormatting sqref="C14">
    <cfRule type="cellIs" dxfId="75" priority="15" operator="equal">
      <formula>0</formula>
    </cfRule>
  </conditionalFormatting>
  <conditionalFormatting sqref="I14:J14">
    <cfRule type="cellIs" dxfId="74" priority="14" operator="equal">
      <formula>0</formula>
    </cfRule>
  </conditionalFormatting>
  <conditionalFormatting sqref="P10">
    <cfRule type="cellIs" dxfId="73" priority="13" operator="equal">
      <formula>"20__. gada __. _________"</formula>
    </cfRule>
  </conditionalFormatting>
  <conditionalFormatting sqref="C29:H29">
    <cfRule type="cellIs" dxfId="72" priority="10" operator="equal">
      <formula>0</formula>
    </cfRule>
  </conditionalFormatting>
  <conditionalFormatting sqref="C24:H24">
    <cfRule type="cellIs" dxfId="71" priority="9" operator="equal">
      <formula>0</formula>
    </cfRule>
  </conditionalFormatting>
  <conditionalFormatting sqref="C29:H29 C32 C24:H24">
    <cfRule type="cellIs" dxfId="70" priority="8" operator="equal">
      <formula>0</formula>
    </cfRule>
  </conditionalFormatting>
  <conditionalFormatting sqref="D1">
    <cfRule type="cellIs" dxfId="69" priority="7" operator="equal">
      <formula>0</formula>
    </cfRule>
  </conditionalFormatting>
  <conditionalFormatting sqref="B19 I19:J19 D19:G19">
    <cfRule type="cellIs" dxfId="68" priority="6" operator="equal">
      <formula>0</formula>
    </cfRule>
  </conditionalFormatting>
  <conditionalFormatting sqref="H19 K19:P19">
    <cfRule type="cellIs" dxfId="67" priority="5" operator="equal">
      <formula>0</formula>
    </cfRule>
  </conditionalFormatting>
  <conditionalFormatting sqref="C19">
    <cfRule type="cellIs" dxfId="66" priority="4" operator="equal">
      <formula>0</formula>
    </cfRule>
  </conditionalFormatting>
  <conditionalFormatting sqref="A20:B20 I20:J20 D20:G20">
    <cfRule type="cellIs" dxfId="65" priority="3" operator="equal">
      <formula>0</formula>
    </cfRule>
  </conditionalFormatting>
  <conditionalFormatting sqref="H20 K20:P20">
    <cfRule type="cellIs" dxfId="64" priority="2" operator="equal">
      <formula>0</formula>
    </cfRule>
  </conditionalFormatting>
  <conditionalFormatting sqref="C20">
    <cfRule type="cellIs" dxfId="63" priority="1" operator="equal">
      <formula>0</formula>
    </cfRule>
  </conditionalFormatting>
  <pageMargins left="0.7" right="0.7" top="0.75" bottom="0.75" header="0.3" footer="0.3"/>
  <pageSetup paperSize="9" scale="84" orientation="landscape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2" operator="containsText" id="{0B610FE1-6F17-46AF-982B-27B20E80701D}">
            <xm:f>NOT(ISERROR(SEARCH("Tāme sastādīta ____. gada ___. ______________",A27)))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A27</xm:sqref>
        </x14:conditionalFormatting>
        <x14:conditionalFormatting xmlns:xm="http://schemas.microsoft.com/office/excel/2006/main">
          <x14:cfRule type="containsText" priority="11" operator="containsText" id="{F3EAEDA8-031E-4BF8-B71A-4A6D64C3BFEB}">
            <xm:f>NOT(ISERROR(SEARCH("Sertifikāta Nr. _________________________________",A32)))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A32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A1:Y71"/>
  <sheetViews>
    <sheetView topLeftCell="A16" zoomScale="110" zoomScaleNormal="110" workbookViewId="0">
      <selection activeCell="A10" sqref="A10"/>
    </sheetView>
  </sheetViews>
  <sheetFormatPr defaultRowHeight="11.25" x14ac:dyDescent="0.2"/>
  <cols>
    <col min="1" max="1" width="4.5703125" style="1" customWidth="1"/>
    <col min="2" max="2" width="5.28515625" style="1" customWidth="1"/>
    <col min="3" max="3" width="38.42578125" style="1" customWidth="1"/>
    <col min="4" max="4" width="5.85546875" style="1" customWidth="1"/>
    <col min="5" max="5" width="8.7109375" style="1" customWidth="1"/>
    <col min="6" max="6" width="5.42578125" style="1" customWidth="1"/>
    <col min="7" max="7" width="4.85546875" style="1" customWidth="1"/>
    <col min="8" max="10" width="6.7109375" style="1" customWidth="1"/>
    <col min="11" max="11" width="7" style="1" customWidth="1"/>
    <col min="12" max="15" width="7.7109375" style="1" customWidth="1"/>
    <col min="16" max="16" width="9" style="1" customWidth="1"/>
    <col min="17" max="17" width="13.85546875" style="1" customWidth="1"/>
    <col min="18" max="16384" width="9.140625" style="1"/>
  </cols>
  <sheetData>
    <row r="1" spans="1:22" x14ac:dyDescent="0.2">
      <c r="A1" s="18"/>
      <c r="B1" s="18"/>
      <c r="C1" s="22" t="s">
        <v>52</v>
      </c>
      <c r="D1" s="43">
        <f>'Kops a'!A19</f>
        <v>0</v>
      </c>
      <c r="E1" s="18"/>
      <c r="F1" s="18"/>
      <c r="G1" s="18"/>
      <c r="H1" s="18"/>
      <c r="I1" s="18"/>
      <c r="J1" s="18"/>
      <c r="N1" s="21"/>
      <c r="O1" s="22"/>
      <c r="P1" s="23"/>
    </row>
    <row r="2" spans="1:22" x14ac:dyDescent="0.2">
      <c r="A2" s="24"/>
      <c r="B2" s="24"/>
      <c r="C2" s="193" t="s">
        <v>109</v>
      </c>
      <c r="D2" s="193"/>
      <c r="E2" s="193"/>
      <c r="F2" s="193"/>
      <c r="G2" s="193"/>
      <c r="H2" s="193"/>
      <c r="I2" s="193"/>
      <c r="J2" s="24"/>
    </row>
    <row r="3" spans="1:22" x14ac:dyDescent="0.2">
      <c r="A3" s="25"/>
      <c r="B3" s="25"/>
      <c r="C3" s="184" t="s">
        <v>26</v>
      </c>
      <c r="D3" s="184"/>
      <c r="E3" s="184"/>
      <c r="F3" s="184"/>
      <c r="G3" s="184"/>
      <c r="H3" s="184"/>
      <c r="I3" s="184"/>
      <c r="J3" s="25"/>
    </row>
    <row r="4" spans="1:22" x14ac:dyDescent="0.2">
      <c r="A4" s="25"/>
      <c r="B4" s="25"/>
      <c r="C4" s="194" t="s">
        <v>5</v>
      </c>
      <c r="D4" s="194"/>
      <c r="E4" s="194"/>
      <c r="F4" s="194"/>
      <c r="G4" s="194"/>
      <c r="H4" s="194"/>
      <c r="I4" s="194"/>
      <c r="J4" s="25"/>
    </row>
    <row r="5" spans="1:22" x14ac:dyDescent="0.2">
      <c r="A5" s="18"/>
      <c r="B5" s="18"/>
      <c r="C5" s="22" t="s">
        <v>6</v>
      </c>
      <c r="D5" s="207" t="str">
        <f>'Kops a'!D6</f>
        <v>Daudzdzīvokļu dzīvojamā ēka</v>
      </c>
      <c r="E5" s="207"/>
      <c r="F5" s="207"/>
      <c r="G5" s="207"/>
      <c r="H5" s="207"/>
      <c r="I5" s="207"/>
      <c r="J5" s="207"/>
      <c r="K5" s="207"/>
      <c r="L5" s="207"/>
      <c r="M5" s="14"/>
      <c r="N5" s="14"/>
      <c r="O5" s="14"/>
      <c r="P5" s="14"/>
    </row>
    <row r="6" spans="1:22" x14ac:dyDescent="0.2">
      <c r="A6" s="18"/>
      <c r="B6" s="18"/>
      <c r="C6" s="22" t="s">
        <v>8</v>
      </c>
      <c r="D6" s="207" t="str">
        <f>'Kops a'!D7</f>
        <v>Daudzdzīvokļu dzīvojamās ēkas energoefektivitātes paaugstināšanas pasākumi</v>
      </c>
      <c r="E6" s="207"/>
      <c r="F6" s="207"/>
      <c r="G6" s="207"/>
      <c r="H6" s="207"/>
      <c r="I6" s="207"/>
      <c r="J6" s="207"/>
      <c r="K6" s="207"/>
      <c r="L6" s="207"/>
      <c r="M6" s="14"/>
      <c r="N6" s="14"/>
      <c r="O6" s="14"/>
      <c r="P6" s="14"/>
    </row>
    <row r="7" spans="1:22" x14ac:dyDescent="0.2">
      <c r="A7" s="18"/>
      <c r="B7" s="18"/>
      <c r="C7" s="22" t="s">
        <v>10</v>
      </c>
      <c r="D7" s="207" t="str">
        <f>'Kops a'!D8</f>
        <v>Kurzemes iela 4/6, Liepāja</v>
      </c>
      <c r="E7" s="207"/>
      <c r="F7" s="207"/>
      <c r="G7" s="207"/>
      <c r="H7" s="207"/>
      <c r="I7" s="207"/>
      <c r="J7" s="207"/>
      <c r="K7" s="207"/>
      <c r="L7" s="207"/>
      <c r="M7" s="14"/>
      <c r="N7" s="14"/>
      <c r="O7" s="14"/>
      <c r="P7" s="14"/>
    </row>
    <row r="8" spans="1:22" x14ac:dyDescent="0.2">
      <c r="A8" s="18"/>
      <c r="B8" s="18"/>
      <c r="C8" s="127" t="s">
        <v>29</v>
      </c>
      <c r="D8" s="207" t="str">
        <f>'Kops a'!D9</f>
        <v>2019/3-62/147</v>
      </c>
      <c r="E8" s="207"/>
      <c r="F8" s="207"/>
      <c r="G8" s="207"/>
      <c r="H8" s="207"/>
      <c r="I8" s="207"/>
      <c r="J8" s="207"/>
      <c r="K8" s="207"/>
      <c r="L8" s="207"/>
      <c r="M8" s="14"/>
      <c r="N8" s="14"/>
      <c r="O8" s="14"/>
      <c r="P8" s="14"/>
    </row>
    <row r="9" spans="1:22" ht="11.25" customHeight="1" x14ac:dyDescent="0.2">
      <c r="A9" s="195" t="s">
        <v>165</v>
      </c>
      <c r="B9" s="195"/>
      <c r="C9" s="195"/>
      <c r="D9" s="195"/>
      <c r="E9" s="195"/>
      <c r="F9" s="195"/>
      <c r="G9" s="26"/>
      <c r="H9" s="26"/>
      <c r="I9" s="26"/>
      <c r="J9" s="199" t="s">
        <v>54</v>
      </c>
      <c r="K9" s="199"/>
      <c r="L9" s="199"/>
      <c r="M9" s="199"/>
      <c r="N9" s="206">
        <f>P56</f>
        <v>0</v>
      </c>
      <c r="O9" s="206"/>
      <c r="P9" s="26"/>
    </row>
    <row r="10" spans="1:22" x14ac:dyDescent="0.2">
      <c r="A10" s="27"/>
      <c r="B10" s="28"/>
      <c r="C10" s="127"/>
      <c r="D10" s="18"/>
      <c r="E10" s="18"/>
      <c r="F10" s="18"/>
      <c r="G10" s="18"/>
      <c r="H10" s="18"/>
      <c r="I10" s="18"/>
      <c r="J10" s="18"/>
      <c r="K10" s="18"/>
      <c r="L10" s="24"/>
      <c r="M10" s="24"/>
      <c r="O10" s="83"/>
      <c r="P10" s="82" t="str">
        <f>A62</f>
        <v>Tāme sastādīta 2021.gada</v>
      </c>
    </row>
    <row r="11" spans="1:22" ht="12" thickBot="1" x14ac:dyDescent="0.25">
      <c r="A11" s="27"/>
      <c r="B11" s="28"/>
      <c r="C11" s="127"/>
      <c r="D11" s="18"/>
      <c r="E11" s="18"/>
      <c r="F11" s="18"/>
      <c r="G11" s="18"/>
      <c r="H11" s="18"/>
      <c r="I11" s="18"/>
      <c r="J11" s="18"/>
      <c r="K11" s="18"/>
      <c r="L11" s="29"/>
      <c r="M11" s="29"/>
      <c r="N11" s="30"/>
      <c r="O11" s="21"/>
      <c r="P11" s="18"/>
    </row>
    <row r="12" spans="1:22" x14ac:dyDescent="0.2">
      <c r="A12" s="163" t="s">
        <v>32</v>
      </c>
      <c r="B12" s="201" t="s">
        <v>55</v>
      </c>
      <c r="C12" s="197" t="s">
        <v>56</v>
      </c>
      <c r="D12" s="204" t="s">
        <v>57</v>
      </c>
      <c r="E12" s="187" t="s">
        <v>58</v>
      </c>
      <c r="F12" s="196" t="s">
        <v>59</v>
      </c>
      <c r="G12" s="197"/>
      <c r="H12" s="197"/>
      <c r="I12" s="197"/>
      <c r="J12" s="197"/>
      <c r="K12" s="198"/>
      <c r="L12" s="196" t="s">
        <v>60</v>
      </c>
      <c r="M12" s="197"/>
      <c r="N12" s="197"/>
      <c r="O12" s="197"/>
      <c r="P12" s="198"/>
    </row>
    <row r="13" spans="1:22" ht="126.75" customHeight="1" thickBot="1" x14ac:dyDescent="0.25">
      <c r="A13" s="200"/>
      <c r="B13" s="202"/>
      <c r="C13" s="203"/>
      <c r="D13" s="205"/>
      <c r="E13" s="188"/>
      <c r="F13" s="132" t="s">
        <v>61</v>
      </c>
      <c r="G13" s="133" t="s">
        <v>62</v>
      </c>
      <c r="H13" s="133" t="s">
        <v>63</v>
      </c>
      <c r="I13" s="133" t="s">
        <v>64</v>
      </c>
      <c r="J13" s="133" t="s">
        <v>65</v>
      </c>
      <c r="K13" s="54" t="s">
        <v>66</v>
      </c>
      <c r="L13" s="132" t="s">
        <v>61</v>
      </c>
      <c r="M13" s="133" t="s">
        <v>63</v>
      </c>
      <c r="N13" s="133" t="s">
        <v>64</v>
      </c>
      <c r="O13" s="133" t="s">
        <v>65</v>
      </c>
      <c r="P13" s="54" t="s">
        <v>66</v>
      </c>
    </row>
    <row r="14" spans="1:22" ht="13.5" x14ac:dyDescent="0.25">
      <c r="A14" s="96"/>
      <c r="B14" s="55"/>
      <c r="C14" s="56" t="s">
        <v>109</v>
      </c>
      <c r="D14" s="57"/>
      <c r="E14" s="60"/>
      <c r="F14" s="61"/>
      <c r="G14" s="58"/>
      <c r="H14" s="58">
        <f>ROUND(F14*G14,2)</f>
        <v>0</v>
      </c>
      <c r="I14" s="58"/>
      <c r="J14" s="58"/>
      <c r="K14" s="59">
        <f>SUM(H14:J14)</f>
        <v>0</v>
      </c>
      <c r="L14" s="61">
        <f>ROUND(E14*F14,2)</f>
        <v>0</v>
      </c>
      <c r="M14" s="58">
        <f>ROUND(H14*E14,2)</f>
        <v>0</v>
      </c>
      <c r="N14" s="58">
        <f>ROUND(I14*E14,2)</f>
        <v>0</v>
      </c>
      <c r="O14" s="58">
        <f>ROUND(J14*E14,2)</f>
        <v>0</v>
      </c>
      <c r="P14" s="59">
        <f>SUM(M14:O14)</f>
        <v>0</v>
      </c>
    </row>
    <row r="15" spans="1:22" ht="22.5" x14ac:dyDescent="0.2">
      <c r="A15" s="95">
        <v>5.0999999999999996</v>
      </c>
      <c r="B15" s="31"/>
      <c r="C15" s="38" t="s">
        <v>110</v>
      </c>
      <c r="D15" s="20" t="s">
        <v>80</v>
      </c>
      <c r="E15" s="105">
        <v>31</v>
      </c>
      <c r="F15" s="61"/>
      <c r="G15" s="58"/>
      <c r="H15" s="39">
        <f t="shared" ref="H15:H29" si="0">ROUND(F15*G15,2)</f>
        <v>0</v>
      </c>
      <c r="I15" s="58"/>
      <c r="J15" s="58"/>
      <c r="K15" s="40">
        <f t="shared" ref="K15:K29" si="1">SUM(H15:J15)</f>
        <v>0</v>
      </c>
      <c r="L15" s="41">
        <f t="shared" ref="L15:L29" si="2">ROUND(E15*F15,2)</f>
        <v>0</v>
      </c>
      <c r="M15" s="39">
        <f t="shared" ref="M15:M29" si="3">ROUND(H15*E15,2)</f>
        <v>0</v>
      </c>
      <c r="N15" s="39">
        <f t="shared" ref="N15:N29" si="4">ROUND(I15*E15,2)</f>
        <v>0</v>
      </c>
      <c r="O15" s="39">
        <f t="shared" ref="O15:O29" si="5">ROUND(J15*E15,2)</f>
        <v>0</v>
      </c>
      <c r="P15" s="40">
        <f t="shared" ref="P15:P29" si="6">SUM(M15:O15)</f>
        <v>0</v>
      </c>
      <c r="R15" s="35"/>
    </row>
    <row r="16" spans="1:22" ht="22.5" x14ac:dyDescent="0.2">
      <c r="A16" s="95">
        <v>5.2</v>
      </c>
      <c r="B16" s="31"/>
      <c r="C16" s="38" t="s">
        <v>111</v>
      </c>
      <c r="D16" s="20"/>
      <c r="E16" s="60"/>
      <c r="F16" s="61"/>
      <c r="G16" s="58"/>
      <c r="H16" s="39">
        <f t="shared" si="0"/>
        <v>0</v>
      </c>
      <c r="I16" s="58"/>
      <c r="J16" s="58"/>
      <c r="K16" s="40">
        <f t="shared" si="1"/>
        <v>0</v>
      </c>
      <c r="L16" s="41">
        <f t="shared" si="2"/>
        <v>0</v>
      </c>
      <c r="M16" s="39">
        <f t="shared" si="3"/>
        <v>0</v>
      </c>
      <c r="N16" s="39">
        <f t="shared" si="4"/>
        <v>0</v>
      </c>
      <c r="O16" s="39">
        <f t="shared" si="5"/>
        <v>0</v>
      </c>
      <c r="P16" s="40">
        <f t="shared" si="6"/>
        <v>0</v>
      </c>
      <c r="Q16" s="115"/>
      <c r="V16" s="121"/>
    </row>
    <row r="17" spans="1:22" ht="13.5" x14ac:dyDescent="0.25">
      <c r="A17" s="96"/>
      <c r="B17" s="31"/>
      <c r="C17" s="38" t="s">
        <v>112</v>
      </c>
      <c r="D17" s="20" t="s">
        <v>80</v>
      </c>
      <c r="E17" s="60">
        <v>2</v>
      </c>
      <c r="F17" s="61"/>
      <c r="G17" s="58"/>
      <c r="H17" s="39">
        <f t="shared" si="0"/>
        <v>0</v>
      </c>
      <c r="I17" s="58"/>
      <c r="J17" s="58"/>
      <c r="K17" s="40">
        <f t="shared" si="1"/>
        <v>0</v>
      </c>
      <c r="L17" s="41">
        <f t="shared" si="2"/>
        <v>0</v>
      </c>
      <c r="M17" s="39">
        <f t="shared" si="3"/>
        <v>0</v>
      </c>
      <c r="N17" s="39">
        <f t="shared" si="4"/>
        <v>0</v>
      </c>
      <c r="O17" s="39">
        <f t="shared" si="5"/>
        <v>0</v>
      </c>
      <c r="P17" s="40">
        <f t="shared" si="6"/>
        <v>0</v>
      </c>
    </row>
    <row r="18" spans="1:22" ht="13.5" x14ac:dyDescent="0.25">
      <c r="A18" s="96"/>
      <c r="B18" s="31"/>
      <c r="C18" s="38" t="s">
        <v>113</v>
      </c>
      <c r="D18" s="20" t="s">
        <v>80</v>
      </c>
      <c r="E18" s="60">
        <v>2</v>
      </c>
      <c r="F18" s="61"/>
      <c r="G18" s="58"/>
      <c r="H18" s="39">
        <f t="shared" si="0"/>
        <v>0</v>
      </c>
      <c r="I18" s="58"/>
      <c r="J18" s="58"/>
      <c r="K18" s="40">
        <f t="shared" si="1"/>
        <v>0</v>
      </c>
      <c r="L18" s="41">
        <f t="shared" si="2"/>
        <v>0</v>
      </c>
      <c r="M18" s="39">
        <f t="shared" si="3"/>
        <v>0</v>
      </c>
      <c r="N18" s="39">
        <f t="shared" si="4"/>
        <v>0</v>
      </c>
      <c r="O18" s="39">
        <f t="shared" si="5"/>
        <v>0</v>
      </c>
      <c r="P18" s="40">
        <f t="shared" si="6"/>
        <v>0</v>
      </c>
    </row>
    <row r="19" spans="1:22" ht="13.5" x14ac:dyDescent="0.25">
      <c r="A19" s="96"/>
      <c r="B19" s="31"/>
      <c r="C19" s="38" t="s">
        <v>114</v>
      </c>
      <c r="D19" s="20" t="s">
        <v>80</v>
      </c>
      <c r="E19" s="60">
        <v>4</v>
      </c>
      <c r="F19" s="61"/>
      <c r="G19" s="58"/>
      <c r="H19" s="39">
        <f t="shared" si="0"/>
        <v>0</v>
      </c>
      <c r="I19" s="58"/>
      <c r="J19" s="58"/>
      <c r="K19" s="40">
        <f t="shared" si="1"/>
        <v>0</v>
      </c>
      <c r="L19" s="41">
        <f t="shared" si="2"/>
        <v>0</v>
      </c>
      <c r="M19" s="39">
        <f t="shared" si="3"/>
        <v>0</v>
      </c>
      <c r="N19" s="39">
        <f t="shared" si="4"/>
        <v>0</v>
      </c>
      <c r="O19" s="39">
        <f t="shared" si="5"/>
        <v>0</v>
      </c>
      <c r="P19" s="40">
        <f t="shared" si="6"/>
        <v>0</v>
      </c>
    </row>
    <row r="20" spans="1:22" ht="13.5" x14ac:dyDescent="0.25">
      <c r="A20" s="96"/>
      <c r="B20" s="31"/>
      <c r="C20" s="38" t="s">
        <v>115</v>
      </c>
      <c r="D20" s="20" t="s">
        <v>80</v>
      </c>
      <c r="E20" s="60">
        <v>5</v>
      </c>
      <c r="F20" s="61"/>
      <c r="G20" s="58"/>
      <c r="H20" s="39">
        <f t="shared" si="0"/>
        <v>0</v>
      </c>
      <c r="I20" s="58"/>
      <c r="J20" s="58"/>
      <c r="K20" s="40">
        <f t="shared" si="1"/>
        <v>0</v>
      </c>
      <c r="L20" s="41">
        <f t="shared" si="2"/>
        <v>0</v>
      </c>
      <c r="M20" s="39">
        <f t="shared" si="3"/>
        <v>0</v>
      </c>
      <c r="N20" s="39">
        <f t="shared" si="4"/>
        <v>0</v>
      </c>
      <c r="O20" s="39">
        <f t="shared" si="5"/>
        <v>0</v>
      </c>
      <c r="P20" s="40">
        <f t="shared" si="6"/>
        <v>0</v>
      </c>
    </row>
    <row r="21" spans="1:22" ht="13.5" x14ac:dyDescent="0.25">
      <c r="A21" s="96"/>
      <c r="B21" s="31"/>
      <c r="C21" s="38" t="s">
        <v>116</v>
      </c>
      <c r="D21" s="20" t="s">
        <v>80</v>
      </c>
      <c r="E21" s="105">
        <v>1</v>
      </c>
      <c r="F21" s="61"/>
      <c r="G21" s="58"/>
      <c r="H21" s="39">
        <f t="shared" si="0"/>
        <v>0</v>
      </c>
      <c r="I21" s="58"/>
      <c r="J21" s="58"/>
      <c r="K21" s="40">
        <f t="shared" si="1"/>
        <v>0</v>
      </c>
      <c r="L21" s="41">
        <f t="shared" si="2"/>
        <v>0</v>
      </c>
      <c r="M21" s="39">
        <f t="shared" si="3"/>
        <v>0</v>
      </c>
      <c r="N21" s="39">
        <f t="shared" si="4"/>
        <v>0</v>
      </c>
      <c r="O21" s="39">
        <f t="shared" si="5"/>
        <v>0</v>
      </c>
      <c r="P21" s="40">
        <f t="shared" si="6"/>
        <v>0</v>
      </c>
    </row>
    <row r="22" spans="1:22" ht="13.5" x14ac:dyDescent="0.25">
      <c r="A22" s="96"/>
      <c r="B22" s="31"/>
      <c r="C22" s="38" t="s">
        <v>117</v>
      </c>
      <c r="D22" s="20" t="s">
        <v>80</v>
      </c>
      <c r="E22" s="60">
        <v>2</v>
      </c>
      <c r="F22" s="61"/>
      <c r="G22" s="58"/>
      <c r="H22" s="39">
        <f t="shared" si="0"/>
        <v>0</v>
      </c>
      <c r="I22" s="58"/>
      <c r="J22" s="58"/>
      <c r="K22" s="40">
        <f t="shared" si="1"/>
        <v>0</v>
      </c>
      <c r="L22" s="41">
        <f t="shared" si="2"/>
        <v>0</v>
      </c>
      <c r="M22" s="39">
        <f t="shared" si="3"/>
        <v>0</v>
      </c>
      <c r="N22" s="39">
        <f t="shared" si="4"/>
        <v>0</v>
      </c>
      <c r="O22" s="39">
        <f t="shared" si="5"/>
        <v>0</v>
      </c>
      <c r="P22" s="40">
        <f t="shared" si="6"/>
        <v>0</v>
      </c>
    </row>
    <row r="23" spans="1:22" ht="13.5" x14ac:dyDescent="0.25">
      <c r="A23" s="96"/>
      <c r="B23" s="31"/>
      <c r="C23" s="38" t="s">
        <v>118</v>
      </c>
      <c r="D23" s="20" t="s">
        <v>80</v>
      </c>
      <c r="E23" s="105">
        <v>1</v>
      </c>
      <c r="F23" s="61"/>
      <c r="G23" s="58"/>
      <c r="H23" s="39">
        <f t="shared" si="0"/>
        <v>0</v>
      </c>
      <c r="I23" s="58"/>
      <c r="J23" s="58"/>
      <c r="K23" s="40">
        <f t="shared" si="1"/>
        <v>0</v>
      </c>
      <c r="L23" s="41">
        <f t="shared" si="2"/>
        <v>0</v>
      </c>
      <c r="M23" s="39">
        <f t="shared" si="3"/>
        <v>0</v>
      </c>
      <c r="N23" s="39">
        <f t="shared" si="4"/>
        <v>0</v>
      </c>
      <c r="O23" s="39">
        <f t="shared" si="5"/>
        <v>0</v>
      </c>
      <c r="P23" s="40">
        <f t="shared" si="6"/>
        <v>0</v>
      </c>
    </row>
    <row r="24" spans="1:22" ht="13.5" x14ac:dyDescent="0.25">
      <c r="A24" s="96"/>
      <c r="B24" s="31"/>
      <c r="C24" s="38" t="s">
        <v>119</v>
      </c>
      <c r="D24" s="20" t="s">
        <v>80</v>
      </c>
      <c r="E24" s="105">
        <v>1</v>
      </c>
      <c r="F24" s="61"/>
      <c r="G24" s="58"/>
      <c r="H24" s="39">
        <f t="shared" si="0"/>
        <v>0</v>
      </c>
      <c r="I24" s="58"/>
      <c r="J24" s="58"/>
      <c r="K24" s="40">
        <f t="shared" si="1"/>
        <v>0</v>
      </c>
      <c r="L24" s="41">
        <f t="shared" si="2"/>
        <v>0</v>
      </c>
      <c r="M24" s="39">
        <f t="shared" si="3"/>
        <v>0</v>
      </c>
      <c r="N24" s="39">
        <f t="shared" si="4"/>
        <v>0</v>
      </c>
      <c r="O24" s="39">
        <f t="shared" si="5"/>
        <v>0</v>
      </c>
      <c r="P24" s="40">
        <f t="shared" si="6"/>
        <v>0</v>
      </c>
    </row>
    <row r="25" spans="1:22" ht="13.5" x14ac:dyDescent="0.25">
      <c r="A25" s="96"/>
      <c r="B25" s="31"/>
      <c r="C25" s="38" t="s">
        <v>120</v>
      </c>
      <c r="D25" s="20" t="s">
        <v>80</v>
      </c>
      <c r="E25" s="60">
        <v>2</v>
      </c>
      <c r="F25" s="61"/>
      <c r="G25" s="58"/>
      <c r="H25" s="39">
        <f t="shared" si="0"/>
        <v>0</v>
      </c>
      <c r="I25" s="58"/>
      <c r="J25" s="58"/>
      <c r="K25" s="40">
        <f t="shared" si="1"/>
        <v>0</v>
      </c>
      <c r="L25" s="41">
        <f t="shared" si="2"/>
        <v>0</v>
      </c>
      <c r="M25" s="39">
        <f t="shared" si="3"/>
        <v>0</v>
      </c>
      <c r="N25" s="39">
        <f t="shared" si="4"/>
        <v>0</v>
      </c>
      <c r="O25" s="39">
        <f t="shared" si="5"/>
        <v>0</v>
      </c>
      <c r="P25" s="40">
        <f t="shared" si="6"/>
        <v>0</v>
      </c>
      <c r="S25" s="35"/>
    </row>
    <row r="26" spans="1:22" ht="22.5" x14ac:dyDescent="0.2">
      <c r="A26" s="95">
        <v>5.3</v>
      </c>
      <c r="B26" s="31"/>
      <c r="C26" s="38" t="s">
        <v>121</v>
      </c>
      <c r="D26" s="20"/>
      <c r="E26" s="60"/>
      <c r="F26" s="61"/>
      <c r="G26" s="58"/>
      <c r="H26" s="39">
        <f t="shared" si="0"/>
        <v>0</v>
      </c>
      <c r="I26" s="58"/>
      <c r="J26" s="58"/>
      <c r="K26" s="40">
        <f t="shared" si="1"/>
        <v>0</v>
      </c>
      <c r="L26" s="41">
        <f t="shared" si="2"/>
        <v>0</v>
      </c>
      <c r="M26" s="39">
        <f t="shared" si="3"/>
        <v>0</v>
      </c>
      <c r="N26" s="39">
        <f t="shared" si="4"/>
        <v>0</v>
      </c>
      <c r="O26" s="39">
        <f t="shared" si="5"/>
        <v>0</v>
      </c>
      <c r="P26" s="40">
        <f t="shared" si="6"/>
        <v>0</v>
      </c>
    </row>
    <row r="27" spans="1:22" ht="22.5" x14ac:dyDescent="0.25">
      <c r="A27" s="96"/>
      <c r="B27" s="31"/>
      <c r="C27" s="38" t="s">
        <v>122</v>
      </c>
      <c r="D27" s="20" t="s">
        <v>80</v>
      </c>
      <c r="E27" s="60">
        <v>1</v>
      </c>
      <c r="F27" s="61"/>
      <c r="G27" s="58"/>
      <c r="H27" s="39">
        <f t="shared" si="0"/>
        <v>0</v>
      </c>
      <c r="I27" s="58"/>
      <c r="J27" s="58"/>
      <c r="K27" s="40">
        <f t="shared" si="1"/>
        <v>0</v>
      </c>
      <c r="L27" s="41">
        <f t="shared" si="2"/>
        <v>0</v>
      </c>
      <c r="M27" s="39">
        <f t="shared" si="3"/>
        <v>0</v>
      </c>
      <c r="N27" s="39">
        <f t="shared" si="4"/>
        <v>0</v>
      </c>
      <c r="O27" s="39">
        <f t="shared" si="5"/>
        <v>0</v>
      </c>
      <c r="P27" s="40">
        <f t="shared" si="6"/>
        <v>0</v>
      </c>
    </row>
    <row r="28" spans="1:22" ht="22.5" x14ac:dyDescent="0.25">
      <c r="A28" s="96"/>
      <c r="B28" s="31"/>
      <c r="C28" s="38" t="s">
        <v>123</v>
      </c>
      <c r="D28" s="20" t="s">
        <v>80</v>
      </c>
      <c r="E28" s="60">
        <v>2</v>
      </c>
      <c r="F28" s="61"/>
      <c r="G28" s="58"/>
      <c r="H28" s="39">
        <f t="shared" si="0"/>
        <v>0</v>
      </c>
      <c r="I28" s="58"/>
      <c r="J28" s="58"/>
      <c r="K28" s="40">
        <f t="shared" si="1"/>
        <v>0</v>
      </c>
      <c r="L28" s="41">
        <f t="shared" si="2"/>
        <v>0</v>
      </c>
      <c r="M28" s="39">
        <f t="shared" si="3"/>
        <v>0</v>
      </c>
      <c r="N28" s="39">
        <f t="shared" si="4"/>
        <v>0</v>
      </c>
      <c r="O28" s="39">
        <f t="shared" si="5"/>
        <v>0</v>
      </c>
      <c r="P28" s="40">
        <f t="shared" si="6"/>
        <v>0</v>
      </c>
    </row>
    <row r="29" spans="1:22" x14ac:dyDescent="0.2">
      <c r="A29" s="95">
        <v>5.4</v>
      </c>
      <c r="B29" s="31"/>
      <c r="C29" s="38" t="s">
        <v>124</v>
      </c>
      <c r="D29" s="20" t="s">
        <v>80</v>
      </c>
      <c r="E29" s="60">
        <v>2</v>
      </c>
      <c r="F29" s="61"/>
      <c r="G29" s="58"/>
      <c r="H29" s="39">
        <f t="shared" si="0"/>
        <v>0</v>
      </c>
      <c r="I29" s="58"/>
      <c r="J29" s="58"/>
      <c r="K29" s="40">
        <f t="shared" si="1"/>
        <v>0</v>
      </c>
      <c r="L29" s="41">
        <f t="shared" si="2"/>
        <v>0</v>
      </c>
      <c r="M29" s="39">
        <f t="shared" si="3"/>
        <v>0</v>
      </c>
      <c r="N29" s="39">
        <f t="shared" si="4"/>
        <v>0</v>
      </c>
      <c r="O29" s="39">
        <f t="shared" si="5"/>
        <v>0</v>
      </c>
      <c r="P29" s="40">
        <f t="shared" si="6"/>
        <v>0</v>
      </c>
    </row>
    <row r="30" spans="1:22" x14ac:dyDescent="0.2">
      <c r="A30" s="95">
        <v>5.5</v>
      </c>
      <c r="B30" s="31"/>
      <c r="C30" s="38" t="s">
        <v>125</v>
      </c>
      <c r="D30" s="20"/>
      <c r="E30" s="60"/>
      <c r="F30" s="61"/>
      <c r="G30" s="58"/>
      <c r="H30" s="39">
        <f t="shared" ref="H30:H38" si="7">ROUND(F30*G30,2)</f>
        <v>0</v>
      </c>
      <c r="I30" s="58"/>
      <c r="J30" s="58"/>
      <c r="K30" s="40">
        <f t="shared" ref="K30:K38" si="8">SUM(H30:J30)</f>
        <v>0</v>
      </c>
      <c r="L30" s="41">
        <f t="shared" ref="L30:L38" si="9">ROUND(E30*F30,2)</f>
        <v>0</v>
      </c>
      <c r="M30" s="39">
        <f t="shared" ref="M30:M38" si="10">ROUND(H30*E30,2)</f>
        <v>0</v>
      </c>
      <c r="N30" s="39">
        <f t="shared" ref="N30:N38" si="11">ROUND(I30*E30,2)</f>
        <v>0</v>
      </c>
      <c r="O30" s="39">
        <f t="shared" ref="O30:O38" si="12">ROUND(J30*E30,2)</f>
        <v>0</v>
      </c>
      <c r="P30" s="40">
        <f t="shared" ref="P30:P38" si="13">SUM(M30:O30)</f>
        <v>0</v>
      </c>
      <c r="V30" s="121"/>
    </row>
    <row r="31" spans="1:22" ht="13.5" x14ac:dyDescent="0.25">
      <c r="A31" s="96"/>
      <c r="B31" s="31"/>
      <c r="C31" s="102" t="s">
        <v>126</v>
      </c>
      <c r="D31" s="20" t="s">
        <v>80</v>
      </c>
      <c r="E31" s="60">
        <v>2</v>
      </c>
      <c r="F31" s="61"/>
      <c r="G31" s="58"/>
      <c r="H31" s="39">
        <f t="shared" si="7"/>
        <v>0</v>
      </c>
      <c r="I31" s="58"/>
      <c r="J31" s="58"/>
      <c r="K31" s="40">
        <f t="shared" si="8"/>
        <v>0</v>
      </c>
      <c r="L31" s="41">
        <f t="shared" si="9"/>
        <v>0</v>
      </c>
      <c r="M31" s="39">
        <f t="shared" si="10"/>
        <v>0</v>
      </c>
      <c r="N31" s="39">
        <f t="shared" si="11"/>
        <v>0</v>
      </c>
      <c r="O31" s="39">
        <f t="shared" si="12"/>
        <v>0</v>
      </c>
      <c r="P31" s="40">
        <f t="shared" si="13"/>
        <v>0</v>
      </c>
    </row>
    <row r="32" spans="1:22" ht="13.5" x14ac:dyDescent="0.25">
      <c r="A32" s="96"/>
      <c r="B32" s="31"/>
      <c r="C32" s="102" t="s">
        <v>127</v>
      </c>
      <c r="D32" s="20" t="s">
        <v>80</v>
      </c>
      <c r="E32" s="60">
        <v>2</v>
      </c>
      <c r="F32" s="61"/>
      <c r="G32" s="58"/>
      <c r="H32" s="39">
        <f t="shared" si="7"/>
        <v>0</v>
      </c>
      <c r="I32" s="58"/>
      <c r="J32" s="58"/>
      <c r="K32" s="40">
        <f t="shared" si="8"/>
        <v>0</v>
      </c>
      <c r="L32" s="41">
        <f t="shared" si="9"/>
        <v>0</v>
      </c>
      <c r="M32" s="39">
        <f t="shared" si="10"/>
        <v>0</v>
      </c>
      <c r="N32" s="39">
        <f t="shared" si="11"/>
        <v>0</v>
      </c>
      <c r="O32" s="39">
        <f t="shared" si="12"/>
        <v>0</v>
      </c>
      <c r="P32" s="40">
        <f t="shared" si="13"/>
        <v>0</v>
      </c>
    </row>
    <row r="33" spans="1:19" ht="13.5" x14ac:dyDescent="0.25">
      <c r="A33" s="96"/>
      <c r="B33" s="31"/>
      <c r="C33" s="102" t="s">
        <v>128</v>
      </c>
      <c r="D33" s="20" t="s">
        <v>80</v>
      </c>
      <c r="E33" s="60">
        <v>4</v>
      </c>
      <c r="F33" s="61"/>
      <c r="G33" s="58"/>
      <c r="H33" s="39">
        <f t="shared" si="7"/>
        <v>0</v>
      </c>
      <c r="I33" s="58"/>
      <c r="J33" s="58"/>
      <c r="K33" s="40">
        <f t="shared" si="8"/>
        <v>0</v>
      </c>
      <c r="L33" s="41">
        <f t="shared" si="9"/>
        <v>0</v>
      </c>
      <c r="M33" s="39">
        <f t="shared" si="10"/>
        <v>0</v>
      </c>
      <c r="N33" s="39">
        <f t="shared" si="11"/>
        <v>0</v>
      </c>
      <c r="O33" s="39">
        <f t="shared" si="12"/>
        <v>0</v>
      </c>
      <c r="P33" s="40">
        <f t="shared" si="13"/>
        <v>0</v>
      </c>
    </row>
    <row r="34" spans="1:19" ht="13.5" x14ac:dyDescent="0.25">
      <c r="A34" s="96"/>
      <c r="B34" s="31"/>
      <c r="C34" s="102" t="s">
        <v>129</v>
      </c>
      <c r="D34" s="20" t="s">
        <v>80</v>
      </c>
      <c r="E34" s="60">
        <v>5</v>
      </c>
      <c r="F34" s="61"/>
      <c r="G34" s="58"/>
      <c r="H34" s="39">
        <f t="shared" si="7"/>
        <v>0</v>
      </c>
      <c r="I34" s="58"/>
      <c r="J34" s="58"/>
      <c r="K34" s="40">
        <f t="shared" si="8"/>
        <v>0</v>
      </c>
      <c r="L34" s="41">
        <f t="shared" si="9"/>
        <v>0</v>
      </c>
      <c r="M34" s="39">
        <f t="shared" si="10"/>
        <v>0</v>
      </c>
      <c r="N34" s="39">
        <f t="shared" si="11"/>
        <v>0</v>
      </c>
      <c r="O34" s="39">
        <f t="shared" si="12"/>
        <v>0</v>
      </c>
      <c r="P34" s="40">
        <f t="shared" si="13"/>
        <v>0</v>
      </c>
    </row>
    <row r="35" spans="1:19" ht="13.5" x14ac:dyDescent="0.25">
      <c r="A35" s="96"/>
      <c r="B35" s="31"/>
      <c r="C35" s="102" t="s">
        <v>130</v>
      </c>
      <c r="D35" s="20" t="s">
        <v>80</v>
      </c>
      <c r="E35" s="60">
        <v>1</v>
      </c>
      <c r="F35" s="61"/>
      <c r="G35" s="58"/>
      <c r="H35" s="39">
        <f t="shared" si="7"/>
        <v>0</v>
      </c>
      <c r="I35" s="58"/>
      <c r="J35" s="58"/>
      <c r="K35" s="40">
        <f t="shared" si="8"/>
        <v>0</v>
      </c>
      <c r="L35" s="41">
        <f t="shared" si="9"/>
        <v>0</v>
      </c>
      <c r="M35" s="39">
        <f t="shared" si="10"/>
        <v>0</v>
      </c>
      <c r="N35" s="39">
        <f t="shared" si="11"/>
        <v>0</v>
      </c>
      <c r="O35" s="39">
        <f t="shared" si="12"/>
        <v>0</v>
      </c>
      <c r="P35" s="40">
        <f t="shared" si="13"/>
        <v>0</v>
      </c>
    </row>
    <row r="36" spans="1:19" ht="13.5" x14ac:dyDescent="0.25">
      <c r="A36" s="96"/>
      <c r="B36" s="31"/>
      <c r="C36" s="102" t="s">
        <v>131</v>
      </c>
      <c r="D36" s="20" t="s">
        <v>80</v>
      </c>
      <c r="E36" s="60">
        <v>2</v>
      </c>
      <c r="F36" s="61"/>
      <c r="G36" s="58"/>
      <c r="H36" s="39">
        <f t="shared" si="7"/>
        <v>0</v>
      </c>
      <c r="I36" s="58"/>
      <c r="J36" s="58"/>
      <c r="K36" s="40">
        <f t="shared" si="8"/>
        <v>0</v>
      </c>
      <c r="L36" s="41">
        <f t="shared" si="9"/>
        <v>0</v>
      </c>
      <c r="M36" s="39">
        <f t="shared" si="10"/>
        <v>0</v>
      </c>
      <c r="N36" s="39">
        <f t="shared" si="11"/>
        <v>0</v>
      </c>
      <c r="O36" s="39">
        <f t="shared" si="12"/>
        <v>0</v>
      </c>
      <c r="P36" s="40">
        <f t="shared" si="13"/>
        <v>0</v>
      </c>
    </row>
    <row r="37" spans="1:19" ht="13.5" x14ac:dyDescent="0.25">
      <c r="A37" s="96"/>
      <c r="B37" s="31"/>
      <c r="C37" s="102" t="s">
        <v>132</v>
      </c>
      <c r="D37" s="20" t="s">
        <v>80</v>
      </c>
      <c r="E37" s="60">
        <v>1</v>
      </c>
      <c r="F37" s="61"/>
      <c r="G37" s="58"/>
      <c r="H37" s="39">
        <f t="shared" si="7"/>
        <v>0</v>
      </c>
      <c r="I37" s="58"/>
      <c r="J37" s="58"/>
      <c r="K37" s="40">
        <f t="shared" si="8"/>
        <v>0</v>
      </c>
      <c r="L37" s="41">
        <f t="shared" si="9"/>
        <v>0</v>
      </c>
      <c r="M37" s="39">
        <f t="shared" si="10"/>
        <v>0</v>
      </c>
      <c r="N37" s="39">
        <f t="shared" si="11"/>
        <v>0</v>
      </c>
      <c r="O37" s="39">
        <f t="shared" si="12"/>
        <v>0</v>
      </c>
      <c r="P37" s="40">
        <f t="shared" si="13"/>
        <v>0</v>
      </c>
    </row>
    <row r="38" spans="1:19" ht="13.5" x14ac:dyDescent="0.25">
      <c r="A38" s="96"/>
      <c r="B38" s="31"/>
      <c r="C38" s="102" t="s">
        <v>133</v>
      </c>
      <c r="D38" s="20" t="s">
        <v>80</v>
      </c>
      <c r="E38" s="60">
        <v>2</v>
      </c>
      <c r="F38" s="61"/>
      <c r="G38" s="58"/>
      <c r="H38" s="39">
        <f t="shared" si="7"/>
        <v>0</v>
      </c>
      <c r="I38" s="58"/>
      <c r="J38" s="58"/>
      <c r="K38" s="40">
        <f t="shared" si="8"/>
        <v>0</v>
      </c>
      <c r="L38" s="41">
        <f t="shared" si="9"/>
        <v>0</v>
      </c>
      <c r="M38" s="39">
        <f t="shared" si="10"/>
        <v>0</v>
      </c>
      <c r="N38" s="39">
        <f t="shared" si="11"/>
        <v>0</v>
      </c>
      <c r="O38" s="39">
        <f t="shared" si="12"/>
        <v>0</v>
      </c>
      <c r="P38" s="40">
        <f t="shared" si="13"/>
        <v>0</v>
      </c>
    </row>
    <row r="39" spans="1:19" x14ac:dyDescent="0.2">
      <c r="A39" s="95">
        <v>5.6</v>
      </c>
      <c r="B39" s="31"/>
      <c r="C39" s="38" t="s">
        <v>134</v>
      </c>
      <c r="D39" s="20"/>
      <c r="E39" s="60"/>
      <c r="F39" s="61"/>
      <c r="G39" s="58"/>
      <c r="H39" s="39">
        <f t="shared" ref="H39:H47" si="14">ROUND(F39*G39,2)</f>
        <v>0</v>
      </c>
      <c r="I39" s="58"/>
      <c r="J39" s="58"/>
      <c r="K39" s="40">
        <f t="shared" ref="K39:K47" si="15">SUM(H39:J39)</f>
        <v>0</v>
      </c>
      <c r="L39" s="41">
        <f t="shared" ref="L39:L47" si="16">ROUND(E39*F39,2)</f>
        <v>0</v>
      </c>
      <c r="M39" s="39">
        <f t="shared" ref="M39:M47" si="17">ROUND(H39*E39,2)</f>
        <v>0</v>
      </c>
      <c r="N39" s="39">
        <f t="shared" ref="N39:N47" si="18">ROUND(I39*E39,2)</f>
        <v>0</v>
      </c>
      <c r="O39" s="39">
        <f t="shared" ref="O39:O47" si="19">ROUND(J39*E39,2)</f>
        <v>0</v>
      </c>
      <c r="P39" s="40">
        <f t="shared" ref="P39:P47" si="20">SUM(M39:O39)</f>
        <v>0</v>
      </c>
    </row>
    <row r="40" spans="1:19" ht="13.5" x14ac:dyDescent="0.25">
      <c r="A40" s="96"/>
      <c r="B40" s="31"/>
      <c r="C40" s="38" t="s">
        <v>135</v>
      </c>
      <c r="D40" s="20" t="s">
        <v>80</v>
      </c>
      <c r="E40" s="60">
        <v>2</v>
      </c>
      <c r="F40" s="61"/>
      <c r="G40" s="58"/>
      <c r="H40" s="39">
        <f t="shared" si="14"/>
        <v>0</v>
      </c>
      <c r="I40" s="58"/>
      <c r="J40" s="58"/>
      <c r="K40" s="40">
        <f t="shared" si="15"/>
        <v>0</v>
      </c>
      <c r="L40" s="41">
        <f t="shared" si="16"/>
        <v>0</v>
      </c>
      <c r="M40" s="39">
        <f t="shared" si="17"/>
        <v>0</v>
      </c>
      <c r="N40" s="39">
        <f t="shared" si="18"/>
        <v>0</v>
      </c>
      <c r="O40" s="39">
        <f t="shared" si="19"/>
        <v>0</v>
      </c>
      <c r="P40" s="40">
        <f t="shared" si="20"/>
        <v>0</v>
      </c>
    </row>
    <row r="41" spans="1:19" ht="13.5" x14ac:dyDescent="0.25">
      <c r="A41" s="96"/>
      <c r="B41" s="31"/>
      <c r="C41" s="38" t="s">
        <v>136</v>
      </c>
      <c r="D41" s="20" t="s">
        <v>80</v>
      </c>
      <c r="E41" s="60">
        <v>2</v>
      </c>
      <c r="F41" s="61"/>
      <c r="G41" s="58"/>
      <c r="H41" s="39">
        <f t="shared" si="14"/>
        <v>0</v>
      </c>
      <c r="I41" s="58"/>
      <c r="J41" s="58"/>
      <c r="K41" s="40">
        <f t="shared" si="15"/>
        <v>0</v>
      </c>
      <c r="L41" s="41">
        <f t="shared" si="16"/>
        <v>0</v>
      </c>
      <c r="M41" s="39">
        <f t="shared" si="17"/>
        <v>0</v>
      </c>
      <c r="N41" s="39">
        <f t="shared" si="18"/>
        <v>0</v>
      </c>
      <c r="O41" s="39">
        <f t="shared" si="19"/>
        <v>0</v>
      </c>
      <c r="P41" s="40">
        <f t="shared" si="20"/>
        <v>0</v>
      </c>
    </row>
    <row r="42" spans="1:19" ht="13.5" x14ac:dyDescent="0.25">
      <c r="A42" s="96"/>
      <c r="B42" s="31"/>
      <c r="C42" s="38" t="s">
        <v>137</v>
      </c>
      <c r="D42" s="20" t="s">
        <v>80</v>
      </c>
      <c r="E42" s="60">
        <v>4</v>
      </c>
      <c r="F42" s="61"/>
      <c r="G42" s="58"/>
      <c r="H42" s="39">
        <f t="shared" si="14"/>
        <v>0</v>
      </c>
      <c r="I42" s="58"/>
      <c r="J42" s="58"/>
      <c r="K42" s="40">
        <f t="shared" si="15"/>
        <v>0</v>
      </c>
      <c r="L42" s="41">
        <f t="shared" si="16"/>
        <v>0</v>
      </c>
      <c r="M42" s="39">
        <f t="shared" si="17"/>
        <v>0</v>
      </c>
      <c r="N42" s="39">
        <f t="shared" si="18"/>
        <v>0</v>
      </c>
      <c r="O42" s="39">
        <f t="shared" si="19"/>
        <v>0</v>
      </c>
      <c r="P42" s="40">
        <f t="shared" si="20"/>
        <v>0</v>
      </c>
    </row>
    <row r="43" spans="1:19" ht="13.5" x14ac:dyDescent="0.25">
      <c r="A43" s="96"/>
      <c r="B43" s="31"/>
      <c r="C43" s="38" t="s">
        <v>138</v>
      </c>
      <c r="D43" s="20" t="s">
        <v>80</v>
      </c>
      <c r="E43" s="60">
        <v>5</v>
      </c>
      <c r="F43" s="61"/>
      <c r="G43" s="58"/>
      <c r="H43" s="39">
        <f t="shared" si="14"/>
        <v>0</v>
      </c>
      <c r="I43" s="58"/>
      <c r="J43" s="58"/>
      <c r="K43" s="40">
        <f t="shared" si="15"/>
        <v>0</v>
      </c>
      <c r="L43" s="41">
        <f t="shared" si="16"/>
        <v>0</v>
      </c>
      <c r="M43" s="39">
        <f t="shared" si="17"/>
        <v>0</v>
      </c>
      <c r="N43" s="39">
        <f t="shared" si="18"/>
        <v>0</v>
      </c>
      <c r="O43" s="39">
        <f t="shared" si="19"/>
        <v>0</v>
      </c>
      <c r="P43" s="40">
        <f t="shared" si="20"/>
        <v>0</v>
      </c>
    </row>
    <row r="44" spans="1:19" ht="13.5" x14ac:dyDescent="0.25">
      <c r="A44" s="96"/>
      <c r="B44" s="31"/>
      <c r="C44" s="38" t="s">
        <v>139</v>
      </c>
      <c r="D44" s="20" t="s">
        <v>80</v>
      </c>
      <c r="E44" s="60">
        <v>1</v>
      </c>
      <c r="F44" s="61"/>
      <c r="G44" s="58"/>
      <c r="H44" s="39">
        <f t="shared" si="14"/>
        <v>0</v>
      </c>
      <c r="I44" s="58"/>
      <c r="J44" s="58"/>
      <c r="K44" s="40">
        <f t="shared" si="15"/>
        <v>0</v>
      </c>
      <c r="L44" s="41">
        <f t="shared" si="16"/>
        <v>0</v>
      </c>
      <c r="M44" s="39">
        <f t="shared" si="17"/>
        <v>0</v>
      </c>
      <c r="N44" s="39">
        <f t="shared" si="18"/>
        <v>0</v>
      </c>
      <c r="O44" s="39">
        <f t="shared" si="19"/>
        <v>0</v>
      </c>
      <c r="P44" s="40">
        <f t="shared" si="20"/>
        <v>0</v>
      </c>
    </row>
    <row r="45" spans="1:19" ht="13.5" x14ac:dyDescent="0.25">
      <c r="A45" s="96"/>
      <c r="B45" s="31"/>
      <c r="C45" s="38" t="s">
        <v>140</v>
      </c>
      <c r="D45" s="20" t="s">
        <v>80</v>
      </c>
      <c r="E45" s="60">
        <v>2</v>
      </c>
      <c r="F45" s="61"/>
      <c r="G45" s="58"/>
      <c r="H45" s="39">
        <f t="shared" si="14"/>
        <v>0</v>
      </c>
      <c r="I45" s="58"/>
      <c r="J45" s="58"/>
      <c r="K45" s="40">
        <f t="shared" si="15"/>
        <v>0</v>
      </c>
      <c r="L45" s="41">
        <f t="shared" si="16"/>
        <v>0</v>
      </c>
      <c r="M45" s="39">
        <f t="shared" si="17"/>
        <v>0</v>
      </c>
      <c r="N45" s="39">
        <f t="shared" si="18"/>
        <v>0</v>
      </c>
      <c r="O45" s="39">
        <f t="shared" si="19"/>
        <v>0</v>
      </c>
      <c r="P45" s="40">
        <f t="shared" si="20"/>
        <v>0</v>
      </c>
    </row>
    <row r="46" spans="1:19" ht="13.5" x14ac:dyDescent="0.25">
      <c r="A46" s="96"/>
      <c r="B46" s="31"/>
      <c r="C46" s="38" t="s">
        <v>141</v>
      </c>
      <c r="D46" s="20" t="s">
        <v>80</v>
      </c>
      <c r="E46" s="60">
        <v>1</v>
      </c>
      <c r="F46" s="61"/>
      <c r="G46" s="58"/>
      <c r="H46" s="39">
        <f t="shared" si="14"/>
        <v>0</v>
      </c>
      <c r="I46" s="58"/>
      <c r="J46" s="58"/>
      <c r="K46" s="40">
        <f t="shared" si="15"/>
        <v>0</v>
      </c>
      <c r="L46" s="41">
        <f t="shared" si="16"/>
        <v>0</v>
      </c>
      <c r="M46" s="39">
        <f t="shared" si="17"/>
        <v>0</v>
      </c>
      <c r="N46" s="39">
        <f t="shared" si="18"/>
        <v>0</v>
      </c>
      <c r="O46" s="39">
        <f t="shared" si="19"/>
        <v>0</v>
      </c>
      <c r="P46" s="40">
        <f t="shared" si="20"/>
        <v>0</v>
      </c>
    </row>
    <row r="47" spans="1:19" ht="13.5" x14ac:dyDescent="0.25">
      <c r="A47" s="96"/>
      <c r="B47" s="31"/>
      <c r="C47" s="38" t="s">
        <v>142</v>
      </c>
      <c r="D47" s="20" t="s">
        <v>80</v>
      </c>
      <c r="E47" s="60">
        <v>2</v>
      </c>
      <c r="F47" s="61"/>
      <c r="G47" s="58"/>
      <c r="H47" s="39">
        <f t="shared" si="14"/>
        <v>0</v>
      </c>
      <c r="I47" s="58"/>
      <c r="J47" s="58"/>
      <c r="K47" s="40">
        <f t="shared" si="15"/>
        <v>0</v>
      </c>
      <c r="L47" s="41">
        <f t="shared" si="16"/>
        <v>0</v>
      </c>
      <c r="M47" s="39">
        <f t="shared" si="17"/>
        <v>0</v>
      </c>
      <c r="N47" s="39">
        <f t="shared" si="18"/>
        <v>0</v>
      </c>
      <c r="O47" s="39">
        <f t="shared" si="19"/>
        <v>0</v>
      </c>
      <c r="P47" s="40">
        <f t="shared" si="20"/>
        <v>0</v>
      </c>
    </row>
    <row r="48" spans="1:19" x14ac:dyDescent="0.2">
      <c r="A48" s="95"/>
      <c r="B48" s="31"/>
      <c r="C48" s="38"/>
      <c r="D48" s="20"/>
      <c r="E48" s="113"/>
      <c r="F48" s="61"/>
      <c r="G48" s="58"/>
      <c r="H48" s="39">
        <f t="shared" ref="H48" si="21">ROUND(F48*G48,2)</f>
        <v>0</v>
      </c>
      <c r="I48" s="58"/>
      <c r="J48" s="58"/>
      <c r="K48" s="40">
        <f t="shared" ref="K48:K55" si="22">SUM(H48:J48)</f>
        <v>0</v>
      </c>
      <c r="L48" s="41">
        <f t="shared" ref="L48:L50" si="23">ROUND(E48*F48,2)</f>
        <v>0</v>
      </c>
      <c r="M48" s="39">
        <f t="shared" ref="M48" si="24">ROUND(H48*E48,2)</f>
        <v>0</v>
      </c>
      <c r="N48" s="39">
        <f t="shared" ref="N48:N50" si="25">ROUND(I48*E48,2)</f>
        <v>0</v>
      </c>
      <c r="O48" s="39">
        <f t="shared" ref="O48:O50" si="26">ROUND(J48*E48,2)</f>
        <v>0</v>
      </c>
      <c r="P48" s="40">
        <f t="shared" ref="P48:P53" si="27">SUM(M48:O48)</f>
        <v>0</v>
      </c>
      <c r="S48" s="121"/>
    </row>
    <row r="49" spans="1:25" ht="22.5" x14ac:dyDescent="0.2">
      <c r="A49" s="109">
        <v>5.7</v>
      </c>
      <c r="B49" s="31"/>
      <c r="C49" s="102" t="s">
        <v>143</v>
      </c>
      <c r="D49" s="111" t="s">
        <v>80</v>
      </c>
      <c r="E49" s="105">
        <v>25</v>
      </c>
      <c r="F49" s="39"/>
      <c r="G49" s="39"/>
      <c r="H49" s="39"/>
      <c r="I49" s="39"/>
      <c r="J49" s="39"/>
      <c r="K49" s="40">
        <f t="shared" si="22"/>
        <v>0</v>
      </c>
      <c r="L49" s="39">
        <f t="shared" si="23"/>
        <v>0</v>
      </c>
      <c r="M49" s="39"/>
      <c r="N49" s="39">
        <f t="shared" si="25"/>
        <v>0</v>
      </c>
      <c r="O49" s="39">
        <f t="shared" si="26"/>
        <v>0</v>
      </c>
      <c r="P49" s="40">
        <f t="shared" si="27"/>
        <v>0</v>
      </c>
      <c r="Q49" s="114"/>
      <c r="S49" s="121"/>
    </row>
    <row r="50" spans="1:25" ht="33.75" x14ac:dyDescent="0.2">
      <c r="A50" s="109">
        <v>5.8</v>
      </c>
      <c r="B50" s="31"/>
      <c r="C50" s="102" t="s">
        <v>144</v>
      </c>
      <c r="D50" s="111" t="s">
        <v>68</v>
      </c>
      <c r="E50" s="105">
        <v>91.4</v>
      </c>
      <c r="F50" s="39"/>
      <c r="G50" s="39"/>
      <c r="H50" s="39"/>
      <c r="I50" s="39"/>
      <c r="J50" s="39"/>
      <c r="K50" s="40">
        <f t="shared" si="22"/>
        <v>0</v>
      </c>
      <c r="L50" s="39">
        <f t="shared" si="23"/>
        <v>0</v>
      </c>
      <c r="M50" s="39"/>
      <c r="N50" s="39">
        <f t="shared" si="25"/>
        <v>0</v>
      </c>
      <c r="O50" s="39">
        <f t="shared" si="26"/>
        <v>0</v>
      </c>
      <c r="P50" s="40">
        <f t="shared" si="27"/>
        <v>0</v>
      </c>
      <c r="S50" s="121"/>
      <c r="Y50" s="121"/>
    </row>
    <row r="51" spans="1:25" ht="22.5" x14ac:dyDescent="0.2">
      <c r="A51" s="109">
        <v>5.9</v>
      </c>
      <c r="B51" s="31"/>
      <c r="C51" s="102" t="s">
        <v>145</v>
      </c>
      <c r="D51" s="111" t="s">
        <v>68</v>
      </c>
      <c r="E51" s="105">
        <v>277.94</v>
      </c>
      <c r="F51" s="39"/>
      <c r="G51" s="39"/>
      <c r="H51" s="39">
        <f t="shared" ref="H51" si="28">ROUND(F51*G51,2)</f>
        <v>0</v>
      </c>
      <c r="I51" s="39"/>
      <c r="J51" s="39"/>
      <c r="K51" s="40">
        <f t="shared" si="22"/>
        <v>0</v>
      </c>
      <c r="L51" s="39">
        <f t="shared" ref="L51" si="29">ROUND(E51*F51,2)</f>
        <v>0</v>
      </c>
      <c r="M51" s="39">
        <f t="shared" ref="M51" si="30">ROUND(H51*E51,2)</f>
        <v>0</v>
      </c>
      <c r="N51" s="39">
        <f t="shared" ref="N51" si="31">ROUND(I51*E51,2)</f>
        <v>0</v>
      </c>
      <c r="O51" s="39">
        <f t="shared" ref="O51" si="32">ROUND(J51*E51,2)</f>
        <v>0</v>
      </c>
      <c r="P51" s="40">
        <f t="shared" si="27"/>
        <v>0</v>
      </c>
      <c r="Q51" s="100"/>
    </row>
    <row r="52" spans="1:25" ht="33.75" x14ac:dyDescent="0.2">
      <c r="A52" s="110">
        <v>5.0999999999999996</v>
      </c>
      <c r="B52" s="31"/>
      <c r="C52" s="102" t="s">
        <v>146</v>
      </c>
      <c r="D52" s="111" t="s">
        <v>68</v>
      </c>
      <c r="E52" s="105">
        <v>8.26</v>
      </c>
      <c r="F52" s="39"/>
      <c r="G52" s="39"/>
      <c r="H52" s="39"/>
      <c r="I52" s="39"/>
      <c r="J52" s="39"/>
      <c r="K52" s="40">
        <f t="shared" si="22"/>
        <v>0</v>
      </c>
      <c r="L52" s="39"/>
      <c r="M52" s="39"/>
      <c r="N52" s="39"/>
      <c r="O52" s="39"/>
      <c r="P52" s="40">
        <f t="shared" si="27"/>
        <v>0</v>
      </c>
      <c r="S52" s="121"/>
    </row>
    <row r="53" spans="1:25" ht="22.5" x14ac:dyDescent="0.2">
      <c r="A53" s="110">
        <v>5.1100000000000003</v>
      </c>
      <c r="B53" s="31"/>
      <c r="C53" s="102" t="s">
        <v>147</v>
      </c>
      <c r="D53" s="111" t="s">
        <v>80</v>
      </c>
      <c r="E53" s="105">
        <v>25</v>
      </c>
      <c r="F53" s="39"/>
      <c r="G53" s="39"/>
      <c r="H53" s="39"/>
      <c r="I53" s="39"/>
      <c r="J53" s="39"/>
      <c r="K53" s="40">
        <f t="shared" si="22"/>
        <v>0</v>
      </c>
      <c r="L53" s="39"/>
      <c r="M53" s="137"/>
      <c r="N53" s="137"/>
      <c r="O53" s="137"/>
      <c r="P53" s="138">
        <f t="shared" si="27"/>
        <v>0</v>
      </c>
    </row>
    <row r="54" spans="1:25" x14ac:dyDescent="0.2">
      <c r="A54" s="123">
        <v>5.12</v>
      </c>
      <c r="B54" s="124"/>
      <c r="C54" s="215" t="s">
        <v>148</v>
      </c>
      <c r="D54" s="111" t="s">
        <v>80</v>
      </c>
      <c r="E54" s="216">
        <v>31</v>
      </c>
      <c r="F54" s="39"/>
      <c r="G54" s="39"/>
      <c r="H54" s="125"/>
      <c r="I54" s="39"/>
      <c r="J54" s="39"/>
      <c r="K54" s="40">
        <f t="shared" si="22"/>
        <v>0</v>
      </c>
      <c r="L54" s="136"/>
      <c r="M54" s="134"/>
      <c r="N54" s="134"/>
      <c r="O54" s="134"/>
      <c r="P54" s="135"/>
    </row>
    <row r="55" spans="1:25" x14ac:dyDescent="0.2">
      <c r="A55" s="123" t="s">
        <v>149</v>
      </c>
      <c r="B55" s="140"/>
      <c r="C55" s="217" t="s">
        <v>150</v>
      </c>
      <c r="D55" s="218" t="s">
        <v>68</v>
      </c>
      <c r="E55" s="216">
        <v>31.58</v>
      </c>
      <c r="F55" s="39"/>
      <c r="G55" s="136"/>
      <c r="H55" s="134"/>
      <c r="I55" s="139"/>
      <c r="J55" s="39"/>
      <c r="K55" s="40">
        <f t="shared" si="22"/>
        <v>0</v>
      </c>
      <c r="L55" s="136"/>
      <c r="M55" s="134"/>
      <c r="N55" s="134"/>
      <c r="O55" s="134"/>
      <c r="P55" s="135"/>
    </row>
    <row r="56" spans="1:25" ht="12" thickBot="1" x14ac:dyDescent="0.25">
      <c r="A56" s="208" t="s">
        <v>76</v>
      </c>
      <c r="B56" s="209"/>
      <c r="C56" s="209"/>
      <c r="D56" s="209"/>
      <c r="E56" s="209"/>
      <c r="F56" s="209"/>
      <c r="G56" s="209"/>
      <c r="H56" s="209"/>
      <c r="I56" s="209"/>
      <c r="J56" s="209"/>
      <c r="K56" s="210"/>
      <c r="L56" s="106">
        <f>SUM(L14:L29)</f>
        <v>0</v>
      </c>
      <c r="M56" s="107">
        <f>SUM(M14:M29)</f>
        <v>0</v>
      </c>
      <c r="N56" s="107">
        <f>SUM(N14:N29)</f>
        <v>0</v>
      </c>
      <c r="O56" s="107">
        <f>SUM(O14:O29)</f>
        <v>0</v>
      </c>
      <c r="P56" s="108">
        <f>SUM(P14:P29)</f>
        <v>0</v>
      </c>
      <c r="Q56" s="100"/>
    </row>
    <row r="57" spans="1:25" x14ac:dyDescent="0.2">
      <c r="A57" s="14"/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00"/>
    </row>
    <row r="58" spans="1:25" x14ac:dyDescent="0.2">
      <c r="A58" s="14"/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00"/>
    </row>
    <row r="59" spans="1:25" x14ac:dyDescent="0.2">
      <c r="A59" s="1" t="s">
        <v>20</v>
      </c>
      <c r="B59" s="14"/>
      <c r="C59" s="189">
        <f>'Kops a'!C30:H30</f>
        <v>0</v>
      </c>
      <c r="D59" s="189"/>
      <c r="E59" s="189"/>
      <c r="F59" s="189"/>
      <c r="G59" s="189"/>
      <c r="H59" s="189"/>
      <c r="I59" s="14"/>
      <c r="J59" s="14"/>
      <c r="K59" s="14"/>
      <c r="L59" s="14"/>
      <c r="M59" s="14"/>
      <c r="N59" s="14"/>
      <c r="O59" s="14"/>
      <c r="P59" s="14"/>
    </row>
    <row r="60" spans="1:25" x14ac:dyDescent="0.2">
      <c r="A60" s="14"/>
      <c r="B60" s="14"/>
      <c r="C60" s="141" t="s">
        <v>21</v>
      </c>
      <c r="D60" s="141"/>
      <c r="E60" s="141"/>
      <c r="F60" s="141"/>
      <c r="G60" s="141"/>
      <c r="H60" s="141"/>
      <c r="I60" s="14"/>
      <c r="J60" s="14"/>
      <c r="K60" s="14"/>
      <c r="L60" s="14"/>
      <c r="M60" s="14"/>
      <c r="N60" s="14"/>
      <c r="O60" s="14"/>
      <c r="P60" s="14"/>
    </row>
    <row r="61" spans="1:25" x14ac:dyDescent="0.2">
      <c r="A61" s="14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</row>
    <row r="62" spans="1:25" x14ac:dyDescent="0.2">
      <c r="A62" s="80" t="str">
        <f>'Kops a'!A33</f>
        <v>Tāme sastādīta 2021.gada</v>
      </c>
      <c r="B62" s="81"/>
      <c r="C62" s="81"/>
      <c r="D62" s="81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</row>
    <row r="63" spans="1:25" x14ac:dyDescent="0.2">
      <c r="A63" s="14"/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</row>
    <row r="64" spans="1:25" x14ac:dyDescent="0.2">
      <c r="A64" s="1" t="s">
        <v>48</v>
      </c>
      <c r="B64" s="14"/>
      <c r="C64" s="189">
        <f>'Kops a'!C35:H35</f>
        <v>0</v>
      </c>
      <c r="D64" s="189"/>
      <c r="E64" s="189"/>
      <c r="F64" s="189"/>
      <c r="G64" s="189"/>
      <c r="H64" s="189"/>
      <c r="I64" s="14"/>
      <c r="J64" s="14"/>
      <c r="K64" s="14"/>
      <c r="L64" s="14"/>
      <c r="M64" s="14"/>
      <c r="N64" s="14"/>
      <c r="O64" s="14"/>
      <c r="P64" s="14"/>
    </row>
    <row r="65" spans="1:16" x14ac:dyDescent="0.2">
      <c r="A65" s="14"/>
      <c r="B65" s="14"/>
      <c r="C65" s="141" t="s">
        <v>21</v>
      </c>
      <c r="D65" s="141"/>
      <c r="E65" s="141"/>
      <c r="F65" s="141"/>
      <c r="G65" s="141"/>
      <c r="H65" s="141"/>
      <c r="I65" s="14"/>
      <c r="J65" s="14"/>
      <c r="K65" s="14"/>
      <c r="L65" s="14"/>
      <c r="M65" s="14"/>
      <c r="N65" s="14"/>
      <c r="O65" s="14"/>
      <c r="P65" s="14"/>
    </row>
    <row r="66" spans="1:16" x14ac:dyDescent="0.2">
      <c r="A66" s="14"/>
      <c r="B66" s="14"/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</row>
    <row r="67" spans="1:16" x14ac:dyDescent="0.2">
      <c r="A67" s="80" t="s">
        <v>77</v>
      </c>
      <c r="B67" s="81"/>
      <c r="C67" s="98">
        <f>'Kops a'!C38</f>
        <v>0</v>
      </c>
      <c r="D67" s="42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</row>
    <row r="68" spans="1:16" x14ac:dyDescent="0.2">
      <c r="A68" s="14"/>
      <c r="B68" s="14"/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</row>
    <row r="69" spans="1:16" ht="13.5" x14ac:dyDescent="0.2">
      <c r="A69" s="90" t="s">
        <v>49</v>
      </c>
    </row>
    <row r="70" spans="1:16" ht="12" x14ac:dyDescent="0.2">
      <c r="A70" s="91" t="s">
        <v>50</v>
      </c>
    </row>
    <row r="71" spans="1:16" ht="12" x14ac:dyDescent="0.2">
      <c r="A71" s="91" t="s">
        <v>51</v>
      </c>
    </row>
  </sheetData>
  <mergeCells count="22">
    <mergeCell ref="C2:I2"/>
    <mergeCell ref="C3:I3"/>
    <mergeCell ref="D5:L5"/>
    <mergeCell ref="D6:L6"/>
    <mergeCell ref="D7:L7"/>
    <mergeCell ref="N9:O9"/>
    <mergeCell ref="A12:A13"/>
    <mergeCell ref="B12:B13"/>
    <mergeCell ref="C12:C13"/>
    <mergeCell ref="D12:D13"/>
    <mergeCell ref="E12:E13"/>
    <mergeCell ref="L12:P12"/>
    <mergeCell ref="C65:H65"/>
    <mergeCell ref="C4:I4"/>
    <mergeCell ref="F12:K12"/>
    <mergeCell ref="A9:F9"/>
    <mergeCell ref="J9:M9"/>
    <mergeCell ref="D8:L8"/>
    <mergeCell ref="A56:K56"/>
    <mergeCell ref="C59:H59"/>
    <mergeCell ref="C60:H60"/>
    <mergeCell ref="C64:H64"/>
  </mergeCells>
  <conditionalFormatting sqref="A17:B25 I15:J29 D15:G29 B15:B16 A27:B28 B26 B29 A31:G38 I31:J38 I49:J50 B49:D50 F49:G50">
    <cfRule type="cellIs" dxfId="60" priority="61" operator="equal">
      <formula>0</formula>
    </cfRule>
  </conditionalFormatting>
  <conditionalFormatting sqref="N9:O9 H31:H38 K31:P38 H49:H50 L49:O50">
    <cfRule type="cellIs" dxfId="59" priority="60" operator="equal">
      <formula>0</formula>
    </cfRule>
  </conditionalFormatting>
  <conditionalFormatting sqref="A9:F9">
    <cfRule type="containsText" dxfId="58" priority="58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conditionalFormatting sqref="C2:I2">
    <cfRule type="cellIs" dxfId="57" priority="57" operator="equal">
      <formula>0</formula>
    </cfRule>
  </conditionalFormatting>
  <conditionalFormatting sqref="O10">
    <cfRule type="cellIs" dxfId="56" priority="56" operator="equal">
      <formula>"20__. gada __. _________"</formula>
    </cfRule>
  </conditionalFormatting>
  <conditionalFormatting sqref="A56:K56">
    <cfRule type="containsText" dxfId="55" priority="55" operator="containsText" text="Tiešās izmaksas kopā, t. sk. darba devēja sociālais nodoklis __.__% ">
      <formula>NOT(ISERROR(SEARCH("Tiešās izmaksas kopā, t. sk. darba devēja sociālais nodoklis __.__% ",A56)))</formula>
    </cfRule>
  </conditionalFormatting>
  <conditionalFormatting sqref="H14:H29 K14:P29 L56:P56">
    <cfRule type="cellIs" dxfId="54" priority="50" operator="equal">
      <formula>0</formula>
    </cfRule>
  </conditionalFormatting>
  <conditionalFormatting sqref="C4:I4">
    <cfRule type="cellIs" dxfId="53" priority="49" operator="equal">
      <formula>0</formula>
    </cfRule>
  </conditionalFormatting>
  <conditionalFormatting sqref="C15:C25 C27:C29">
    <cfRule type="cellIs" dxfId="52" priority="48" operator="equal">
      <formula>0</formula>
    </cfRule>
  </conditionalFormatting>
  <conditionalFormatting sqref="D5:L8">
    <cfRule type="cellIs" dxfId="51" priority="46" operator="equal">
      <formula>0</formula>
    </cfRule>
  </conditionalFormatting>
  <conditionalFormatting sqref="A14:B14 D14:G14">
    <cfRule type="cellIs" dxfId="50" priority="45" operator="equal">
      <formula>0</formula>
    </cfRule>
  </conditionalFormatting>
  <conditionalFormatting sqref="C14">
    <cfRule type="cellIs" dxfId="49" priority="44" operator="equal">
      <formula>0</formula>
    </cfRule>
  </conditionalFormatting>
  <conditionalFormatting sqref="I14:J14">
    <cfRule type="cellIs" dxfId="48" priority="43" operator="equal">
      <formula>0</formula>
    </cfRule>
  </conditionalFormatting>
  <conditionalFormatting sqref="P10">
    <cfRule type="cellIs" dxfId="47" priority="42" operator="equal">
      <formula>"20__. gada __. _________"</formula>
    </cfRule>
  </conditionalFormatting>
  <conditionalFormatting sqref="C64:H64">
    <cfRule type="cellIs" dxfId="46" priority="39" operator="equal">
      <formula>0</formula>
    </cfRule>
  </conditionalFormatting>
  <conditionalFormatting sqref="C59:H59">
    <cfRule type="cellIs" dxfId="45" priority="38" operator="equal">
      <formula>0</formula>
    </cfRule>
  </conditionalFormatting>
  <conditionalFormatting sqref="C64:H64 C67 C59:H59">
    <cfRule type="cellIs" dxfId="44" priority="37" operator="equal">
      <formula>0</formula>
    </cfRule>
  </conditionalFormatting>
  <conditionalFormatting sqref="D1">
    <cfRule type="cellIs" dxfId="43" priority="36" operator="equal">
      <formula>0</formula>
    </cfRule>
  </conditionalFormatting>
  <conditionalFormatting sqref="A15">
    <cfRule type="cellIs" dxfId="42" priority="35" operator="equal">
      <formula>0</formula>
    </cfRule>
  </conditionalFormatting>
  <conditionalFormatting sqref="A16">
    <cfRule type="cellIs" dxfId="41" priority="34" operator="equal">
      <formula>0</formula>
    </cfRule>
  </conditionalFormatting>
  <conditionalFormatting sqref="A26">
    <cfRule type="cellIs" dxfId="40" priority="33" operator="equal">
      <formula>0</formula>
    </cfRule>
  </conditionalFormatting>
  <conditionalFormatting sqref="A29:A30">
    <cfRule type="cellIs" dxfId="39" priority="32" operator="equal">
      <formula>0</formula>
    </cfRule>
  </conditionalFormatting>
  <conditionalFormatting sqref="C26">
    <cfRule type="cellIs" dxfId="38" priority="27" operator="equal">
      <formula>0</formula>
    </cfRule>
  </conditionalFormatting>
  <conditionalFormatting sqref="I30:J30 D30:G30 B30">
    <cfRule type="cellIs" dxfId="37" priority="26" operator="equal">
      <formula>0</formula>
    </cfRule>
  </conditionalFormatting>
  <conditionalFormatting sqref="H30 K30:P30">
    <cfRule type="cellIs" dxfId="36" priority="25" operator="equal">
      <formula>0</formula>
    </cfRule>
  </conditionalFormatting>
  <conditionalFormatting sqref="C30">
    <cfRule type="cellIs" dxfId="35" priority="24" operator="equal">
      <formula>0</formula>
    </cfRule>
  </conditionalFormatting>
  <conditionalFormatting sqref="A40:G47 I40:J47">
    <cfRule type="cellIs" dxfId="34" priority="19" operator="equal">
      <formula>0</formula>
    </cfRule>
  </conditionalFormatting>
  <conditionalFormatting sqref="H40:H47 K40:P47">
    <cfRule type="cellIs" dxfId="33" priority="18" operator="equal">
      <formula>0</formula>
    </cfRule>
  </conditionalFormatting>
  <conditionalFormatting sqref="A39">
    <cfRule type="cellIs" dxfId="32" priority="17" operator="equal">
      <formula>0</formula>
    </cfRule>
  </conditionalFormatting>
  <conditionalFormatting sqref="I39:J39 D39:G39 B39">
    <cfRule type="cellIs" dxfId="31" priority="16" operator="equal">
      <formula>0</formula>
    </cfRule>
  </conditionalFormatting>
  <conditionalFormatting sqref="H39 K39:P39">
    <cfRule type="cellIs" dxfId="30" priority="15" operator="equal">
      <formula>0</formula>
    </cfRule>
  </conditionalFormatting>
  <conditionalFormatting sqref="C39">
    <cfRule type="cellIs" dxfId="29" priority="14" operator="equal">
      <formula>0</formula>
    </cfRule>
  </conditionalFormatting>
  <conditionalFormatting sqref="A48:A55">
    <cfRule type="cellIs" dxfId="28" priority="13" operator="equal">
      <formula>0</formula>
    </cfRule>
  </conditionalFormatting>
  <conditionalFormatting sqref="I48:J48 D48:G48 B48 E49:E55">
    <cfRule type="cellIs" dxfId="27" priority="12" operator="equal">
      <formula>0</formula>
    </cfRule>
  </conditionalFormatting>
  <conditionalFormatting sqref="H48 K48:P48 K49:K55 P49:P55">
    <cfRule type="cellIs" dxfId="26" priority="11" operator="equal">
      <formula>0</formula>
    </cfRule>
  </conditionalFormatting>
  <conditionalFormatting sqref="C48">
    <cfRule type="cellIs" dxfId="25" priority="10" operator="equal">
      <formula>0</formula>
    </cfRule>
  </conditionalFormatting>
  <conditionalFormatting sqref="B51:B55 D51:D55 F51:G55 I51:J55">
    <cfRule type="cellIs" dxfId="24" priority="4" operator="equal">
      <formula>0</formula>
    </cfRule>
  </conditionalFormatting>
  <conditionalFormatting sqref="H51:H55 L51:O55">
    <cfRule type="cellIs" dxfId="23" priority="3" operator="equal">
      <formula>0</formula>
    </cfRule>
  </conditionalFormatting>
  <conditionalFormatting sqref="C51:C55">
    <cfRule type="cellIs" dxfId="22" priority="2" operator="equal">
      <formula>0</formula>
    </cfRule>
  </conditionalFormatting>
  <pageMargins left="0.7" right="0.7" top="0.75" bottom="0.75" header="0.3" footer="0.3"/>
  <pageSetup paperSize="9" scale="93" fitToHeight="0" orientation="landscape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41" operator="containsText" id="{DC7EA987-A541-4A14-8BBA-80430C8D8797}">
            <xm:f>NOT(ISERROR(SEARCH("Tāme sastādīta ____. gada ___. ______________",A62)))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A62</xm:sqref>
        </x14:conditionalFormatting>
        <x14:conditionalFormatting xmlns:xm="http://schemas.microsoft.com/office/excel/2006/main">
          <x14:cfRule type="containsText" priority="40" operator="containsText" id="{ACDA78AF-73B6-4D16-9157-A1B6B42F0CA3}">
            <xm:f>NOT(ISERROR(SEARCH("Sertifikāta Nr. _________________________________",A67)))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A67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A1:Z55"/>
  <sheetViews>
    <sheetView tabSelected="1" zoomScaleNormal="100" workbookViewId="0">
      <selection activeCell="A10" sqref="A10"/>
    </sheetView>
  </sheetViews>
  <sheetFormatPr defaultRowHeight="11.25" x14ac:dyDescent="0.2"/>
  <cols>
    <col min="1" max="1" width="4.5703125" style="1" customWidth="1"/>
    <col min="2" max="2" width="5.28515625" style="1" customWidth="1"/>
    <col min="3" max="3" width="38.42578125" style="1" customWidth="1"/>
    <col min="4" max="4" width="5.85546875" style="1" customWidth="1"/>
    <col min="5" max="5" width="8.7109375" style="1" customWidth="1"/>
    <col min="6" max="6" width="5.42578125" style="1" customWidth="1"/>
    <col min="7" max="7" width="4.85546875" style="1" customWidth="1"/>
    <col min="8" max="10" width="6.7109375" style="1" customWidth="1"/>
    <col min="11" max="11" width="7" style="1" customWidth="1"/>
    <col min="12" max="15" width="7.7109375" style="1" customWidth="1"/>
    <col min="16" max="16" width="9" style="1" customWidth="1"/>
    <col min="17" max="16384" width="9.140625" style="1"/>
  </cols>
  <sheetData>
    <row r="1" spans="1:16" x14ac:dyDescent="0.2">
      <c r="A1" s="18"/>
      <c r="B1" s="18"/>
      <c r="C1" s="22" t="s">
        <v>52</v>
      </c>
      <c r="D1" s="43">
        <f>'Kops a'!A20</f>
        <v>0</v>
      </c>
      <c r="E1" s="18"/>
      <c r="F1" s="18"/>
      <c r="G1" s="18"/>
      <c r="H1" s="18"/>
      <c r="I1" s="18"/>
      <c r="J1" s="18"/>
      <c r="N1" s="21"/>
      <c r="O1" s="22"/>
      <c r="P1" s="23"/>
    </row>
    <row r="2" spans="1:16" x14ac:dyDescent="0.2">
      <c r="A2" s="24"/>
      <c r="B2" s="24"/>
      <c r="C2" s="193" t="s">
        <v>151</v>
      </c>
      <c r="D2" s="193"/>
      <c r="E2" s="193"/>
      <c r="F2" s="193"/>
      <c r="G2" s="193"/>
      <c r="H2" s="193"/>
      <c r="I2" s="193"/>
      <c r="J2" s="24"/>
    </row>
    <row r="3" spans="1:16" x14ac:dyDescent="0.2">
      <c r="A3" s="25"/>
      <c r="B3" s="25"/>
      <c r="C3" s="184" t="s">
        <v>26</v>
      </c>
      <c r="D3" s="184"/>
      <c r="E3" s="184"/>
      <c r="F3" s="184"/>
      <c r="G3" s="184"/>
      <c r="H3" s="184"/>
      <c r="I3" s="184"/>
      <c r="J3" s="25"/>
    </row>
    <row r="4" spans="1:16" x14ac:dyDescent="0.2">
      <c r="A4" s="25"/>
      <c r="B4" s="25"/>
      <c r="C4" s="194" t="s">
        <v>5</v>
      </c>
      <c r="D4" s="194"/>
      <c r="E4" s="194"/>
      <c r="F4" s="194"/>
      <c r="G4" s="194"/>
      <c r="H4" s="194"/>
      <c r="I4" s="194"/>
      <c r="J4" s="25"/>
    </row>
    <row r="5" spans="1:16" x14ac:dyDescent="0.2">
      <c r="A5" s="18"/>
      <c r="B5" s="18"/>
      <c r="C5" s="22" t="s">
        <v>6</v>
      </c>
      <c r="D5" s="207" t="str">
        <f>'Kops a'!D6</f>
        <v>Daudzdzīvokļu dzīvojamā ēka</v>
      </c>
      <c r="E5" s="207"/>
      <c r="F5" s="207"/>
      <c r="G5" s="207"/>
      <c r="H5" s="207"/>
      <c r="I5" s="207"/>
      <c r="J5" s="207"/>
      <c r="K5" s="207"/>
      <c r="L5" s="207"/>
      <c r="M5" s="14"/>
      <c r="N5" s="14"/>
      <c r="O5" s="14"/>
      <c r="P5" s="14"/>
    </row>
    <row r="6" spans="1:16" x14ac:dyDescent="0.2">
      <c r="A6" s="18"/>
      <c r="B6" s="18"/>
      <c r="C6" s="22" t="s">
        <v>8</v>
      </c>
      <c r="D6" s="207" t="str">
        <f>'Kops a'!D7</f>
        <v>Daudzdzīvokļu dzīvojamās ēkas energoefektivitātes paaugstināšanas pasākumi</v>
      </c>
      <c r="E6" s="207"/>
      <c r="F6" s="207"/>
      <c r="G6" s="207"/>
      <c r="H6" s="207"/>
      <c r="I6" s="207"/>
      <c r="J6" s="207"/>
      <c r="K6" s="207"/>
      <c r="L6" s="207"/>
      <c r="M6" s="14"/>
      <c r="N6" s="14"/>
      <c r="O6" s="14"/>
      <c r="P6" s="14"/>
    </row>
    <row r="7" spans="1:16" x14ac:dyDescent="0.2">
      <c r="A7" s="18"/>
      <c r="B7" s="18"/>
      <c r="C7" s="22" t="s">
        <v>10</v>
      </c>
      <c r="D7" s="207" t="str">
        <f>'Kops a'!D8</f>
        <v>Kurzemes iela 4/6, Liepāja</v>
      </c>
      <c r="E7" s="207"/>
      <c r="F7" s="207"/>
      <c r="G7" s="207"/>
      <c r="H7" s="207"/>
      <c r="I7" s="207"/>
      <c r="J7" s="207"/>
      <c r="K7" s="207"/>
      <c r="L7" s="207"/>
      <c r="M7" s="14"/>
      <c r="N7" s="14"/>
      <c r="O7" s="14"/>
      <c r="P7" s="14"/>
    </row>
    <row r="8" spans="1:16" x14ac:dyDescent="0.2">
      <c r="A8" s="18"/>
      <c r="B8" s="18"/>
      <c r="C8" s="127" t="s">
        <v>29</v>
      </c>
      <c r="D8" s="207" t="str">
        <f>'Kops a'!D9</f>
        <v>2019/3-62/147</v>
      </c>
      <c r="E8" s="207"/>
      <c r="F8" s="207"/>
      <c r="G8" s="207"/>
      <c r="H8" s="207"/>
      <c r="I8" s="207"/>
      <c r="J8" s="207"/>
      <c r="K8" s="207"/>
      <c r="L8" s="207"/>
      <c r="M8" s="14"/>
      <c r="N8" s="14"/>
      <c r="O8" s="14"/>
      <c r="P8" s="14"/>
    </row>
    <row r="9" spans="1:16" ht="11.25" customHeight="1" x14ac:dyDescent="0.2">
      <c r="A9" s="195" t="s">
        <v>165</v>
      </c>
      <c r="B9" s="195"/>
      <c r="C9" s="195"/>
      <c r="D9" s="195"/>
      <c r="E9" s="195"/>
      <c r="F9" s="195"/>
      <c r="G9" s="26"/>
      <c r="H9" s="26"/>
      <c r="I9" s="26"/>
      <c r="J9" s="199" t="s">
        <v>54</v>
      </c>
      <c r="K9" s="199"/>
      <c r="L9" s="199"/>
      <c r="M9" s="199"/>
      <c r="N9" s="206">
        <f>P24</f>
        <v>0</v>
      </c>
      <c r="O9" s="206"/>
      <c r="P9" s="26"/>
    </row>
    <row r="10" spans="1:16" x14ac:dyDescent="0.2">
      <c r="A10" s="27"/>
      <c r="B10" s="28"/>
      <c r="C10" s="127"/>
      <c r="D10" s="18"/>
      <c r="E10" s="18"/>
      <c r="F10" s="18"/>
      <c r="G10" s="18"/>
      <c r="H10" s="18"/>
      <c r="I10" s="18"/>
      <c r="J10" s="18"/>
      <c r="K10" s="18"/>
      <c r="L10" s="24"/>
      <c r="M10" s="24"/>
      <c r="O10" s="83"/>
      <c r="P10" s="82" t="str">
        <f>A30</f>
        <v>Tāme sastādīta 2021.gada</v>
      </c>
    </row>
    <row r="11" spans="1:16" ht="12" thickBot="1" x14ac:dyDescent="0.25">
      <c r="A11" s="27"/>
      <c r="B11" s="28"/>
      <c r="C11" s="127"/>
      <c r="D11" s="18"/>
      <c r="E11" s="18"/>
      <c r="F11" s="18"/>
      <c r="G11" s="18"/>
      <c r="H11" s="18"/>
      <c r="I11" s="18"/>
      <c r="J11" s="18"/>
      <c r="K11" s="18"/>
      <c r="L11" s="29"/>
      <c r="M11" s="29"/>
      <c r="N11" s="30"/>
      <c r="O11" s="21"/>
      <c r="P11" s="18"/>
    </row>
    <row r="12" spans="1:16" x14ac:dyDescent="0.2">
      <c r="A12" s="163" t="s">
        <v>32</v>
      </c>
      <c r="B12" s="201" t="s">
        <v>55</v>
      </c>
      <c r="C12" s="197" t="s">
        <v>56</v>
      </c>
      <c r="D12" s="204" t="s">
        <v>57</v>
      </c>
      <c r="E12" s="187" t="s">
        <v>58</v>
      </c>
      <c r="F12" s="196" t="s">
        <v>59</v>
      </c>
      <c r="G12" s="197"/>
      <c r="H12" s="197"/>
      <c r="I12" s="197"/>
      <c r="J12" s="197"/>
      <c r="K12" s="198"/>
      <c r="L12" s="196" t="s">
        <v>60</v>
      </c>
      <c r="M12" s="197"/>
      <c r="N12" s="197"/>
      <c r="O12" s="197"/>
      <c r="P12" s="198"/>
    </row>
    <row r="13" spans="1:16" ht="126.75" customHeight="1" thickBot="1" x14ac:dyDescent="0.25">
      <c r="A13" s="200"/>
      <c r="B13" s="202"/>
      <c r="C13" s="203"/>
      <c r="D13" s="205"/>
      <c r="E13" s="188"/>
      <c r="F13" s="132" t="s">
        <v>61</v>
      </c>
      <c r="G13" s="133" t="s">
        <v>62</v>
      </c>
      <c r="H13" s="133" t="s">
        <v>63</v>
      </c>
      <c r="I13" s="133" t="s">
        <v>64</v>
      </c>
      <c r="J13" s="133" t="s">
        <v>65</v>
      </c>
      <c r="K13" s="54" t="s">
        <v>66</v>
      </c>
      <c r="L13" s="132" t="s">
        <v>61</v>
      </c>
      <c r="M13" s="133" t="s">
        <v>63</v>
      </c>
      <c r="N13" s="133" t="s">
        <v>64</v>
      </c>
      <c r="O13" s="133" t="s">
        <v>65</v>
      </c>
      <c r="P13" s="54" t="s">
        <v>66</v>
      </c>
    </row>
    <row r="14" spans="1:16" x14ac:dyDescent="0.2">
      <c r="A14" s="94">
        <v>6.1</v>
      </c>
      <c r="B14" s="55"/>
      <c r="C14" s="56" t="s">
        <v>152</v>
      </c>
      <c r="D14" s="99" t="s">
        <v>80</v>
      </c>
      <c r="E14" s="60">
        <v>1</v>
      </c>
      <c r="F14" s="61"/>
      <c r="G14" s="58"/>
      <c r="H14" s="58">
        <f>ROUND(F14*G14,2)</f>
        <v>0</v>
      </c>
      <c r="I14" s="58"/>
      <c r="J14" s="58"/>
      <c r="K14" s="59">
        <f>SUM(H14:J14)</f>
        <v>0</v>
      </c>
      <c r="L14" s="61">
        <f>ROUND(E14*F14,2)</f>
        <v>0</v>
      </c>
      <c r="M14" s="58">
        <f>ROUND(H14*E14,2)</f>
        <v>0</v>
      </c>
      <c r="N14" s="58">
        <f>ROUND(I14*E14,2)</f>
        <v>0</v>
      </c>
      <c r="O14" s="58">
        <f>ROUND(J14*E14,2)</f>
        <v>0</v>
      </c>
      <c r="P14" s="59">
        <f>SUM(M14:O14)</f>
        <v>0</v>
      </c>
    </row>
    <row r="15" spans="1:16" x14ac:dyDescent="0.2">
      <c r="A15" s="95">
        <v>6.2</v>
      </c>
      <c r="B15" s="31"/>
      <c r="C15" s="38" t="s">
        <v>153</v>
      </c>
      <c r="D15" s="20" t="s">
        <v>80</v>
      </c>
      <c r="E15" s="105">
        <v>1</v>
      </c>
      <c r="F15" s="61"/>
      <c r="G15" s="58"/>
      <c r="H15" s="39">
        <f t="shared" ref="H15:H23" si="0">ROUND(F15*G15,2)</f>
        <v>0</v>
      </c>
      <c r="I15" s="58"/>
      <c r="J15" s="58"/>
      <c r="K15" s="40">
        <f t="shared" ref="K15:K23" si="1">SUM(H15:J15)</f>
        <v>0</v>
      </c>
      <c r="L15" s="41">
        <f t="shared" ref="L15:L23" si="2">ROUND(E15*F15,2)</f>
        <v>0</v>
      </c>
      <c r="M15" s="39">
        <f t="shared" ref="M15:M23" si="3">ROUND(H15*E15,2)</f>
        <v>0</v>
      </c>
      <c r="N15" s="39">
        <f t="shared" ref="N15:N23" si="4">ROUND(I15*E15,2)</f>
        <v>0</v>
      </c>
      <c r="O15" s="39">
        <f t="shared" ref="O15:O23" si="5">ROUND(J15*E15,2)</f>
        <v>0</v>
      </c>
      <c r="P15" s="40">
        <f t="shared" ref="P15:P23" si="6">SUM(M15:O15)</f>
        <v>0</v>
      </c>
    </row>
    <row r="16" spans="1:16" x14ac:dyDescent="0.2">
      <c r="A16" s="95">
        <v>6.3</v>
      </c>
      <c r="B16" s="31"/>
      <c r="C16" s="38" t="s">
        <v>154</v>
      </c>
      <c r="D16" s="20" t="s">
        <v>80</v>
      </c>
      <c r="E16" s="60">
        <v>1</v>
      </c>
      <c r="F16" s="61"/>
      <c r="G16" s="58"/>
      <c r="H16" s="39">
        <f t="shared" si="0"/>
        <v>0</v>
      </c>
      <c r="I16" s="58"/>
      <c r="J16" s="58"/>
      <c r="K16" s="40">
        <f t="shared" si="1"/>
        <v>0</v>
      </c>
      <c r="L16" s="41">
        <f t="shared" si="2"/>
        <v>0</v>
      </c>
      <c r="M16" s="39">
        <f t="shared" si="3"/>
        <v>0</v>
      </c>
      <c r="N16" s="39">
        <f t="shared" si="4"/>
        <v>0</v>
      </c>
      <c r="O16" s="39">
        <f t="shared" si="5"/>
        <v>0</v>
      </c>
      <c r="P16" s="40">
        <f t="shared" si="6"/>
        <v>0</v>
      </c>
    </row>
    <row r="17" spans="1:26" x14ac:dyDescent="0.2">
      <c r="A17" s="95">
        <v>6.4</v>
      </c>
      <c r="B17" s="31"/>
      <c r="C17" s="102" t="s">
        <v>155</v>
      </c>
      <c r="D17" s="20" t="s">
        <v>80</v>
      </c>
      <c r="E17" s="60">
        <v>1</v>
      </c>
      <c r="F17" s="61"/>
      <c r="G17" s="58"/>
      <c r="H17" s="39">
        <f t="shared" si="0"/>
        <v>0</v>
      </c>
      <c r="I17" s="58"/>
      <c r="J17" s="58"/>
      <c r="K17" s="40">
        <f t="shared" si="1"/>
        <v>0</v>
      </c>
      <c r="L17" s="41">
        <f t="shared" si="2"/>
        <v>0</v>
      </c>
      <c r="M17" s="39">
        <f t="shared" si="3"/>
        <v>0</v>
      </c>
      <c r="N17" s="39">
        <f t="shared" si="4"/>
        <v>0</v>
      </c>
      <c r="O17" s="39">
        <f t="shared" si="5"/>
        <v>0</v>
      </c>
      <c r="P17" s="40">
        <f t="shared" si="6"/>
        <v>0</v>
      </c>
    </row>
    <row r="18" spans="1:26" x14ac:dyDescent="0.2">
      <c r="A18" s="95">
        <v>6.5</v>
      </c>
      <c r="B18" s="31"/>
      <c r="C18" s="38" t="s">
        <v>156</v>
      </c>
      <c r="D18" s="20" t="s">
        <v>80</v>
      </c>
      <c r="E18" s="60">
        <v>1</v>
      </c>
      <c r="F18" s="61"/>
      <c r="G18" s="58"/>
      <c r="H18" s="39">
        <f t="shared" si="0"/>
        <v>0</v>
      </c>
      <c r="I18" s="58"/>
      <c r="J18" s="58"/>
      <c r="K18" s="40">
        <f t="shared" si="1"/>
        <v>0</v>
      </c>
      <c r="L18" s="41">
        <f t="shared" si="2"/>
        <v>0</v>
      </c>
      <c r="M18" s="39">
        <f t="shared" si="3"/>
        <v>0</v>
      </c>
      <c r="N18" s="39">
        <f t="shared" si="4"/>
        <v>0</v>
      </c>
      <c r="O18" s="39">
        <f t="shared" si="5"/>
        <v>0</v>
      </c>
      <c r="P18" s="40">
        <f t="shared" si="6"/>
        <v>0</v>
      </c>
    </row>
    <row r="19" spans="1:26" ht="22.5" x14ac:dyDescent="0.2">
      <c r="A19" s="95">
        <v>6.6</v>
      </c>
      <c r="B19" s="31"/>
      <c r="C19" s="38" t="s">
        <v>157</v>
      </c>
      <c r="D19" s="20" t="s">
        <v>80</v>
      </c>
      <c r="E19" s="60">
        <v>1</v>
      </c>
      <c r="F19" s="61"/>
      <c r="G19" s="58"/>
      <c r="H19" s="39">
        <f t="shared" si="0"/>
        <v>0</v>
      </c>
      <c r="I19" s="58"/>
      <c r="J19" s="58"/>
      <c r="K19" s="40">
        <f t="shared" si="1"/>
        <v>0</v>
      </c>
      <c r="L19" s="41">
        <f t="shared" si="2"/>
        <v>0</v>
      </c>
      <c r="M19" s="39">
        <f t="shared" si="3"/>
        <v>0</v>
      </c>
      <c r="N19" s="39">
        <f t="shared" si="4"/>
        <v>0</v>
      </c>
      <c r="O19" s="39">
        <f t="shared" si="5"/>
        <v>0</v>
      </c>
      <c r="P19" s="40">
        <f t="shared" si="6"/>
        <v>0</v>
      </c>
    </row>
    <row r="20" spans="1:26" ht="33.75" x14ac:dyDescent="0.2">
      <c r="A20" s="95">
        <v>6.7</v>
      </c>
      <c r="B20" s="31"/>
      <c r="C20" s="38" t="s">
        <v>158</v>
      </c>
      <c r="D20" s="20" t="s">
        <v>80</v>
      </c>
      <c r="E20" s="60">
        <v>1</v>
      </c>
      <c r="F20" s="61"/>
      <c r="G20" s="58"/>
      <c r="H20" s="39">
        <f t="shared" si="0"/>
        <v>0</v>
      </c>
      <c r="I20" s="58"/>
      <c r="J20" s="58"/>
      <c r="K20" s="40">
        <f t="shared" si="1"/>
        <v>0</v>
      </c>
      <c r="L20" s="41">
        <f t="shared" si="2"/>
        <v>0</v>
      </c>
      <c r="M20" s="39">
        <f t="shared" si="3"/>
        <v>0</v>
      </c>
      <c r="N20" s="39">
        <f t="shared" si="4"/>
        <v>0</v>
      </c>
      <c r="O20" s="39">
        <f t="shared" si="5"/>
        <v>0</v>
      </c>
      <c r="P20" s="40">
        <f t="shared" si="6"/>
        <v>0</v>
      </c>
    </row>
    <row r="21" spans="1:26" ht="22.5" x14ac:dyDescent="0.2">
      <c r="A21" s="95">
        <v>6.8</v>
      </c>
      <c r="B21" s="31"/>
      <c r="C21" s="38" t="s">
        <v>159</v>
      </c>
      <c r="D21" s="111" t="s">
        <v>160</v>
      </c>
      <c r="E21" s="105">
        <v>567</v>
      </c>
      <c r="F21" s="61"/>
      <c r="G21" s="58"/>
      <c r="H21" s="39">
        <f t="shared" si="0"/>
        <v>0</v>
      </c>
      <c r="I21" s="58"/>
      <c r="J21" s="58"/>
      <c r="K21" s="40">
        <f t="shared" si="1"/>
        <v>0</v>
      </c>
      <c r="L21" s="41">
        <f t="shared" si="2"/>
        <v>0</v>
      </c>
      <c r="M21" s="39">
        <f t="shared" si="3"/>
        <v>0</v>
      </c>
      <c r="N21" s="39">
        <f t="shared" si="4"/>
        <v>0</v>
      </c>
      <c r="O21" s="39">
        <f t="shared" si="5"/>
        <v>0</v>
      </c>
      <c r="P21" s="40">
        <f t="shared" si="6"/>
        <v>0</v>
      </c>
      <c r="Q21" s="114"/>
      <c r="R21" s="17"/>
      <c r="Z21" s="121"/>
    </row>
    <row r="22" spans="1:26" x14ac:dyDescent="0.2">
      <c r="A22" s="95">
        <v>6.9</v>
      </c>
      <c r="B22" s="31"/>
      <c r="C22" s="38" t="s">
        <v>161</v>
      </c>
      <c r="D22" s="20" t="s">
        <v>162</v>
      </c>
      <c r="E22" s="60">
        <v>140</v>
      </c>
      <c r="F22" s="61"/>
      <c r="G22" s="58"/>
      <c r="H22" s="39">
        <f t="shared" si="0"/>
        <v>0</v>
      </c>
      <c r="I22" s="58"/>
      <c r="J22" s="58"/>
      <c r="K22" s="40">
        <f t="shared" si="1"/>
        <v>0</v>
      </c>
      <c r="L22" s="41">
        <f t="shared" si="2"/>
        <v>0</v>
      </c>
      <c r="M22" s="39">
        <f t="shared" si="3"/>
        <v>0</v>
      </c>
      <c r="N22" s="39">
        <f t="shared" si="4"/>
        <v>0</v>
      </c>
      <c r="O22" s="39">
        <f t="shared" si="5"/>
        <v>0</v>
      </c>
      <c r="P22" s="40">
        <f t="shared" si="6"/>
        <v>0</v>
      </c>
    </row>
    <row r="23" spans="1:26" ht="23.25" thickBot="1" x14ac:dyDescent="0.25">
      <c r="A23" s="112">
        <v>6.1</v>
      </c>
      <c r="B23" s="31"/>
      <c r="C23" s="38" t="s">
        <v>163</v>
      </c>
      <c r="D23" s="20" t="s">
        <v>74</v>
      </c>
      <c r="E23" s="105">
        <v>1</v>
      </c>
      <c r="F23" s="61"/>
      <c r="G23" s="58"/>
      <c r="H23" s="39">
        <f t="shared" si="0"/>
        <v>0</v>
      </c>
      <c r="I23" s="58"/>
      <c r="J23" s="58"/>
      <c r="K23" s="40">
        <f t="shared" si="1"/>
        <v>0</v>
      </c>
      <c r="L23" s="41">
        <f t="shared" si="2"/>
        <v>0</v>
      </c>
      <c r="M23" s="39">
        <f t="shared" si="3"/>
        <v>0</v>
      </c>
      <c r="N23" s="39">
        <f t="shared" si="4"/>
        <v>0</v>
      </c>
      <c r="O23" s="39">
        <f t="shared" si="5"/>
        <v>0</v>
      </c>
      <c r="P23" s="40">
        <f t="shared" si="6"/>
        <v>0</v>
      </c>
    </row>
    <row r="24" spans="1:26" ht="12" thickBot="1" x14ac:dyDescent="0.25">
      <c r="A24" s="190" t="s">
        <v>76</v>
      </c>
      <c r="B24" s="191"/>
      <c r="C24" s="191"/>
      <c r="D24" s="191"/>
      <c r="E24" s="211"/>
      <c r="F24" s="191"/>
      <c r="G24" s="191"/>
      <c r="H24" s="191"/>
      <c r="I24" s="191"/>
      <c r="J24" s="191"/>
      <c r="K24" s="192"/>
      <c r="L24" s="62">
        <f>SUM(L14:L23)</f>
        <v>0</v>
      </c>
      <c r="M24" s="63">
        <f>SUM(M14:M23)</f>
        <v>0</v>
      </c>
      <c r="N24" s="63">
        <f>SUM(N14:N23)</f>
        <v>0</v>
      </c>
      <c r="O24" s="63">
        <f>SUM(O14:O23)</f>
        <v>0</v>
      </c>
      <c r="P24" s="64">
        <f>SUM(P14:P23)</f>
        <v>0</v>
      </c>
    </row>
    <row r="25" spans="1:26" x14ac:dyDescent="0.2">
      <c r="A25" s="14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</row>
    <row r="26" spans="1:26" x14ac:dyDescent="0.2">
      <c r="A26" s="14"/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</row>
    <row r="27" spans="1:26" x14ac:dyDescent="0.2">
      <c r="A27" s="1" t="s">
        <v>20</v>
      </c>
      <c r="B27" s="14"/>
      <c r="C27" s="189">
        <f>'Kops a'!C30:H30</f>
        <v>0</v>
      </c>
      <c r="D27" s="189"/>
      <c r="E27" s="189"/>
      <c r="F27" s="189"/>
      <c r="G27" s="189"/>
      <c r="H27" s="189"/>
      <c r="I27" s="14"/>
      <c r="J27" s="14"/>
      <c r="K27" s="14"/>
      <c r="L27" s="14"/>
      <c r="M27" s="14"/>
      <c r="N27" s="14"/>
      <c r="O27" s="14"/>
      <c r="P27" s="14"/>
    </row>
    <row r="28" spans="1:26" x14ac:dyDescent="0.2">
      <c r="A28" s="14"/>
      <c r="B28" s="14"/>
      <c r="C28" s="141" t="s">
        <v>21</v>
      </c>
      <c r="D28" s="141"/>
      <c r="E28" s="141"/>
      <c r="F28" s="141"/>
      <c r="G28" s="141"/>
      <c r="H28" s="141"/>
      <c r="I28" s="14"/>
      <c r="J28" s="14"/>
      <c r="K28" s="14"/>
      <c r="L28" s="14"/>
      <c r="M28" s="14"/>
      <c r="N28" s="14"/>
      <c r="O28" s="14"/>
      <c r="P28" s="14"/>
    </row>
    <row r="29" spans="1:26" x14ac:dyDescent="0.2">
      <c r="A29" s="14"/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</row>
    <row r="30" spans="1:26" x14ac:dyDescent="0.2">
      <c r="A30" s="80" t="str">
        <f>'Kops a'!A33</f>
        <v>Tāme sastādīta 2021.gada</v>
      </c>
      <c r="B30" s="81"/>
      <c r="C30" s="81"/>
      <c r="D30" s="81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</row>
    <row r="31" spans="1:26" x14ac:dyDescent="0.2">
      <c r="A31" s="14"/>
      <c r="B31" s="14"/>
      <c r="C31" s="212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</row>
    <row r="32" spans="1:26" x14ac:dyDescent="0.2">
      <c r="A32" s="1" t="s">
        <v>48</v>
      </c>
      <c r="B32" s="14"/>
      <c r="C32" s="213">
        <f>'Kops a'!C35:H35</f>
        <v>0</v>
      </c>
      <c r="D32" s="189"/>
      <c r="E32" s="189"/>
      <c r="F32" s="189"/>
      <c r="G32" s="189"/>
      <c r="H32" s="189"/>
      <c r="I32" s="14"/>
      <c r="J32" s="14"/>
      <c r="K32" s="14"/>
      <c r="L32" s="14"/>
      <c r="M32" s="14"/>
      <c r="N32" s="14"/>
      <c r="O32" s="14"/>
      <c r="P32" s="14"/>
    </row>
    <row r="33" spans="1:16" x14ac:dyDescent="0.2">
      <c r="A33" s="14"/>
      <c r="B33" s="14"/>
      <c r="C33" s="214" t="s">
        <v>21</v>
      </c>
      <c r="D33" s="141"/>
      <c r="E33" s="141"/>
      <c r="F33" s="141"/>
      <c r="G33" s="141"/>
      <c r="H33" s="141"/>
      <c r="I33" s="14"/>
      <c r="J33" s="14"/>
      <c r="K33" s="14"/>
      <c r="L33" s="14"/>
      <c r="M33" s="14"/>
      <c r="N33" s="14"/>
      <c r="O33" s="14"/>
      <c r="P33" s="14"/>
    </row>
    <row r="34" spans="1:16" x14ac:dyDescent="0.2">
      <c r="A34" s="14"/>
      <c r="B34" s="14"/>
      <c r="C34" s="212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</row>
    <row r="35" spans="1:16" x14ac:dyDescent="0.2">
      <c r="A35" s="80" t="s">
        <v>77</v>
      </c>
      <c r="B35" s="81"/>
      <c r="C35" s="219">
        <f>'Kops a'!C38</f>
        <v>0</v>
      </c>
      <c r="D35" s="42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</row>
    <row r="36" spans="1:16" x14ac:dyDescent="0.2">
      <c r="A36" s="14"/>
      <c r="B36" s="14"/>
      <c r="C36" s="212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</row>
    <row r="37" spans="1:16" ht="13.5" x14ac:dyDescent="0.2">
      <c r="A37" s="90" t="s">
        <v>49</v>
      </c>
      <c r="C37" s="117"/>
    </row>
    <row r="38" spans="1:16" ht="12" x14ac:dyDescent="0.2">
      <c r="A38" s="91" t="s">
        <v>50</v>
      </c>
      <c r="C38" s="117"/>
    </row>
    <row r="39" spans="1:16" ht="12" x14ac:dyDescent="0.2">
      <c r="A39" s="91" t="s">
        <v>51</v>
      </c>
    </row>
    <row r="49" spans="3:5" x14ac:dyDescent="0.2">
      <c r="C49" s="117"/>
      <c r="D49" s="117"/>
      <c r="E49" s="117"/>
    </row>
    <row r="50" spans="3:5" x14ac:dyDescent="0.2">
      <c r="C50" s="117"/>
      <c r="D50" s="117"/>
      <c r="E50" s="117"/>
    </row>
    <row r="51" spans="3:5" x14ac:dyDescent="0.2">
      <c r="C51" s="117"/>
      <c r="D51" s="117"/>
      <c r="E51" s="117"/>
    </row>
    <row r="52" spans="3:5" x14ac:dyDescent="0.2">
      <c r="C52" s="117"/>
      <c r="D52" s="117"/>
      <c r="E52" s="117"/>
    </row>
    <row r="53" spans="3:5" x14ac:dyDescent="0.2">
      <c r="C53" s="117"/>
      <c r="D53" s="117"/>
      <c r="E53" s="117"/>
    </row>
    <row r="54" spans="3:5" x14ac:dyDescent="0.2">
      <c r="C54" s="117"/>
      <c r="D54" s="117"/>
      <c r="E54" s="117"/>
    </row>
    <row r="55" spans="3:5" x14ac:dyDescent="0.2">
      <c r="C55" s="117"/>
      <c r="D55" s="117"/>
      <c r="E55" s="117"/>
    </row>
  </sheetData>
  <mergeCells count="22">
    <mergeCell ref="C2:I2"/>
    <mergeCell ref="C3:I3"/>
    <mergeCell ref="D5:L5"/>
    <mergeCell ref="D6:L6"/>
    <mergeCell ref="D7:L7"/>
    <mergeCell ref="N9:O9"/>
    <mergeCell ref="A12:A13"/>
    <mergeCell ref="B12:B13"/>
    <mergeCell ref="C12:C13"/>
    <mergeCell ref="D12:D13"/>
    <mergeCell ref="E12:E13"/>
    <mergeCell ref="L12:P12"/>
    <mergeCell ref="C33:H33"/>
    <mergeCell ref="C4:I4"/>
    <mergeCell ref="F12:K12"/>
    <mergeCell ref="A9:F9"/>
    <mergeCell ref="J9:M9"/>
    <mergeCell ref="D8:L8"/>
    <mergeCell ref="A24:K24"/>
    <mergeCell ref="C27:H27"/>
    <mergeCell ref="C28:H28"/>
    <mergeCell ref="C32:H32"/>
  </mergeCells>
  <conditionalFormatting sqref="A15:B23 I15:J23 D15:G23">
    <cfRule type="cellIs" dxfId="19" priority="27" operator="equal">
      <formula>0</formula>
    </cfRule>
  </conditionalFormatting>
  <conditionalFormatting sqref="N9:O9">
    <cfRule type="cellIs" dxfId="18" priority="26" operator="equal">
      <formula>0</formula>
    </cfRule>
  </conditionalFormatting>
  <conditionalFormatting sqref="A9:F9">
    <cfRule type="containsText" dxfId="17" priority="24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conditionalFormatting sqref="C2:I2">
    <cfRule type="cellIs" dxfId="16" priority="23" operator="equal">
      <formula>0</formula>
    </cfRule>
  </conditionalFormatting>
  <conditionalFormatting sqref="O10">
    <cfRule type="cellIs" dxfId="15" priority="22" operator="equal">
      <formula>"20__. gada __. _________"</formula>
    </cfRule>
  </conditionalFormatting>
  <conditionalFormatting sqref="A24:K24">
    <cfRule type="containsText" dxfId="14" priority="21" operator="containsText" text="Tiešās izmaksas kopā, t. sk. darba devēja sociālais nodoklis __.__% ">
      <formula>NOT(ISERROR(SEARCH("Tiešās izmaksas kopā, t. sk. darba devēja sociālais nodoklis __.__% ",A24)))</formula>
    </cfRule>
  </conditionalFormatting>
  <conditionalFormatting sqref="H14:H23 K14:P23 L24:P24">
    <cfRule type="cellIs" dxfId="13" priority="16" operator="equal">
      <formula>0</formula>
    </cfRule>
  </conditionalFormatting>
  <conditionalFormatting sqref="C4:I4">
    <cfRule type="cellIs" dxfId="12" priority="15" operator="equal">
      <formula>0</formula>
    </cfRule>
  </conditionalFormatting>
  <conditionalFormatting sqref="C15:C23">
    <cfRule type="cellIs" dxfId="11" priority="14" operator="equal">
      <formula>0</formula>
    </cfRule>
  </conditionalFormatting>
  <conditionalFormatting sqref="D5:L8">
    <cfRule type="cellIs" dxfId="10" priority="11" operator="equal">
      <formula>0</formula>
    </cfRule>
  </conditionalFormatting>
  <conditionalFormatting sqref="A14:B14 D14:G14">
    <cfRule type="cellIs" dxfId="9" priority="10" operator="equal">
      <formula>0</formula>
    </cfRule>
  </conditionalFormatting>
  <conditionalFormatting sqref="C14">
    <cfRule type="cellIs" dxfId="8" priority="9" operator="equal">
      <formula>0</formula>
    </cfRule>
  </conditionalFormatting>
  <conditionalFormatting sqref="I14:J14">
    <cfRule type="cellIs" dxfId="7" priority="8" operator="equal">
      <formula>0</formula>
    </cfRule>
  </conditionalFormatting>
  <conditionalFormatting sqref="P10">
    <cfRule type="cellIs" dxfId="6" priority="7" operator="equal">
      <formula>"20__. gada __. _________"</formula>
    </cfRule>
  </conditionalFormatting>
  <conditionalFormatting sqref="C32:H32">
    <cfRule type="cellIs" dxfId="5" priority="4" operator="equal">
      <formula>0</formula>
    </cfRule>
  </conditionalFormatting>
  <conditionalFormatting sqref="C27:H27">
    <cfRule type="cellIs" dxfId="4" priority="3" operator="equal">
      <formula>0</formula>
    </cfRule>
  </conditionalFormatting>
  <conditionalFormatting sqref="C32:H32 C35 C27:H27">
    <cfRule type="cellIs" dxfId="3" priority="2" operator="equal">
      <formula>0</formula>
    </cfRule>
  </conditionalFormatting>
  <conditionalFormatting sqref="D1">
    <cfRule type="cellIs" dxfId="2" priority="1" operator="equal">
      <formula>0</formula>
    </cfRule>
  </conditionalFormatting>
  <pageMargins left="0.7" right="0.7" top="0.75" bottom="0.75" header="0.3" footer="0.3"/>
  <pageSetup paperSize="9" scale="81" orientation="landscape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6" operator="containsText" id="{A5F45D83-914D-4306-B26D-4B74C3C819FC}">
            <xm:f>NOT(ISERROR(SEARCH("Tāme sastādīta ____. gada ___. ______________",A30)))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A30</xm:sqref>
        </x14:conditionalFormatting>
        <x14:conditionalFormatting xmlns:xm="http://schemas.microsoft.com/office/excel/2006/main">
          <x14:cfRule type="containsText" priority="5" operator="containsText" id="{A2E03CF5-E14D-4A31-8C34-6550548A72DB}">
            <xm:f>NOT(ISERROR(SEARCH("Sertifikāta Nr. _________________________________",A35)))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A35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8</vt:i4>
      </vt:variant>
    </vt:vector>
  </HeadingPairs>
  <TitlesOfParts>
    <vt:vector size="8" baseType="lpstr">
      <vt:lpstr>Kopt a</vt:lpstr>
      <vt:lpstr>Kops a</vt:lpstr>
      <vt:lpstr>1a</vt:lpstr>
      <vt:lpstr>2a</vt:lpstr>
      <vt:lpstr>3a</vt:lpstr>
      <vt:lpstr>4a</vt:lpstr>
      <vt:lpstr>5a</vt:lpstr>
      <vt:lpstr>6a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Armands Ūbelis</dc:creator>
  <cp:keywords/>
  <dc:description/>
  <cp:lastModifiedBy>Prezenta</cp:lastModifiedBy>
  <cp:revision/>
  <dcterms:created xsi:type="dcterms:W3CDTF">2019-03-11T11:42:22Z</dcterms:created>
  <dcterms:modified xsi:type="dcterms:W3CDTF">2021-09-14T08:00:07Z</dcterms:modified>
  <cp:category/>
  <cp:contentStatus/>
</cp:coreProperties>
</file>