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Cenu aptaujas\2022_gads\2022_4 Kurmajas prospekts 12 jumts\"/>
    </mc:Choice>
  </mc:AlternateContent>
  <xr:revisionPtr revIDLastSave="0" documentId="13_ncr:1_{83CA3D55-EBB7-42D0-94E2-2E0CD9FC4C47}" xr6:coauthVersionLast="47" xr6:coauthVersionMax="47" xr10:uidLastSave="{00000000-0000-0000-0000-000000000000}"/>
  <bookViews>
    <workbookView xWindow="-120" yWindow="-120" windowWidth="29040" windowHeight="15840" tabRatio="846" activeTab="2" xr2:uid="{00000000-000D-0000-FFFF-FFFF00000000}"/>
  </bookViews>
  <sheets>
    <sheet name="Kopt a" sheetId="1" r:id="rId1"/>
    <sheet name="Kops a" sheetId="2" r:id="rId2"/>
    <sheet name="1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3" i="3" l="1"/>
  <c r="N43" i="3"/>
  <c r="O43" i="3"/>
  <c r="P43" i="3"/>
  <c r="N9" i="3" s="1"/>
  <c r="L43" i="3"/>
  <c r="C54" i="3"/>
  <c r="C51" i="3"/>
  <c r="C46" i="3"/>
  <c r="A28" i="2"/>
  <c r="A49" i="3" l="1"/>
  <c r="P10" i="3" s="1"/>
  <c r="D9" i="2"/>
  <c r="D8" i="2"/>
  <c r="D7" i="2"/>
  <c r="D6" i="2"/>
  <c r="D6" i="3" l="1"/>
  <c r="D7" i="3"/>
  <c r="D5" i="3"/>
  <c r="D8" i="3"/>
  <c r="C15" i="2"/>
  <c r="G15" i="2" l="1"/>
  <c r="I15" i="2"/>
  <c r="F15" i="2" l="1"/>
  <c r="H15" i="2" l="1"/>
  <c r="E15" i="2"/>
  <c r="A15" i="2" s="1"/>
  <c r="B15" i="2" l="1"/>
  <c r="D1" i="3"/>
  <c r="I16" i="2"/>
  <c r="H16" i="2"/>
  <c r="G16" i="2"/>
  <c r="F16" i="2"/>
  <c r="E16" i="2"/>
  <c r="E19" i="2" s="1"/>
  <c r="D11" i="2" l="1"/>
  <c r="E17" i="2"/>
  <c r="E18" i="2" s="1"/>
  <c r="E20" i="2" l="1"/>
  <c r="E21" i="2" s="1"/>
  <c r="E22" i="2" s="1"/>
  <c r="C19" i="1" s="1"/>
  <c r="D10" i="2" l="1"/>
  <c r="C26" i="1"/>
  <c r="C28" i="1" s="1"/>
</calcChain>
</file>

<file path=xl/sharedStrings.xml><?xml version="1.0" encoding="utf-8"?>
<sst xmlns="http://schemas.openxmlformats.org/spreadsheetml/2006/main" count="174" uniqueCount="102">
  <si>
    <t>APSTIPRINU</t>
  </si>
  <si>
    <t>(pasūtītāja paraksts un tā atsifrējums)</t>
  </si>
  <si>
    <t>Z.v.</t>
  </si>
  <si>
    <t>____________.gada____.____________</t>
  </si>
  <si>
    <t>Būvniecības koptāme</t>
  </si>
  <si>
    <t>Attiecināmās izmaksas</t>
  </si>
  <si>
    <t xml:space="preserve">Būves nosaukums: </t>
  </si>
  <si>
    <t>Daudzdzīvokļu dzīvojamā ēka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</si>
  <si>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</si>
  <si>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</si>
  <si>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</si>
  <si>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</si>
  <si>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</si>
  <si>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</si>
  <si>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</si>
  <si>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</si>
  <si>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</si>
  <si>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</si>
  <si>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Sertifikāta Nr.</t>
  </si>
  <si>
    <t>Ievērībai!</t>
  </si>
  <si>
    <t>Pretendents ir tiesīgs izmantot tikai Pasūtītāja pievienoto būvizmaksu noteikšanas tāmes veidni.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</si>
  <si>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</si>
  <si>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</si>
  <si>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</si>
  <si>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</si>
  <si>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</si>
  <si>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</si>
  <si>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</si>
  <si>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</si>
  <si>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</si>
  <si>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</si>
  <si>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</si>
  <si>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</si>
  <si>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</si>
  <si>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</si>
  <si>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</si>
  <si>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</si>
  <si>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</si>
  <si>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</si>
  <si>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</si>
  <si>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</si>
  <si>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</si>
  <si>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Finanšu rezerve</t>
  </si>
  <si>
    <t>Kopā ar finanšu rezervi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</si>
  <si>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</si>
  <si>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</si>
  <si>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</si>
  <si>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</si>
  <si>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</si>
  <si>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</si>
  <si>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</si>
  <si>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</si>
  <si>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</si>
  <si>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</si>
  <si>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</si>
  <si>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</si>
  <si>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</si>
  <si>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</si>
  <si>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</si>
  <si>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m</t>
  </si>
  <si>
    <t>m2</t>
  </si>
  <si>
    <t xml:space="preserve">Tiešās izmaksas kopā, t. sk. darba devēja sociālais nodoklis 23.59% </t>
  </si>
  <si>
    <t>Sertifikāta Nr</t>
  </si>
  <si>
    <t>m3</t>
  </si>
  <si>
    <t>Tāme sastādīta 2022.gada</t>
  </si>
  <si>
    <t>Līg.c.</t>
  </si>
  <si>
    <t>Difūzījas membrānas montāža</t>
  </si>
  <si>
    <t>Antiseptēta latojuma 40x40 s=450mm montāža</t>
  </si>
  <si>
    <t>Valcprofila lokšņu ar ZN pārklājumu jumta seguma montāža, ieskaitot (atloki un pieslēgumi pie skursteņiem un sienām, vējdēļi, karnīzes, kores, sniega barjeras un citus nepieciešamos papildelementus) montāža</t>
  </si>
  <si>
    <t>Parapeta metāla nosegdetaļu ar lāseni montāža ar kritumu uz jumta pusi</t>
  </si>
  <si>
    <t>gb.</t>
  </si>
  <si>
    <t>Cinkota skārda lietus ūdens noteksistēmas teknes 100mm ar montāžas materiāliem uzstādīšana</t>
  </si>
  <si>
    <t>Cinkota skārda lietus ūdens noteksistēmas notekas 100mm ar montāžas materiāliem uzstādīšana</t>
  </si>
  <si>
    <t xml:space="preserve">Lietus ūdens  noteksistēmas teknes un notekas demontāža </t>
  </si>
  <si>
    <t>Kūrmājas prospekts 12, Liepāja</t>
  </si>
  <si>
    <t>1-2017</t>
  </si>
  <si>
    <t>Daudzdzīvokļu dzīvojamās ēkas, kas atrodas Kūrmājas prospektā 12, Liepājā, jumta seguma restaurācija</t>
  </si>
  <si>
    <t>Jumta seguma restaurācija</t>
  </si>
  <si>
    <t>Tāme sastādīta 2022. gada tirgus cenās, pamatojoties uz AR un BK daļas rasējumiem</t>
  </si>
  <si>
    <t>Jumta bojāto konstrukciju un jumta seguma nomaiņa (AR un BK sadaļu)</t>
  </si>
  <si>
    <t>Esošā asbestementa jumta seguma demontāža, būvgružus utilizējot</t>
  </si>
  <si>
    <t>Skārda parapetu demontāža un būvgružu utilizācija</t>
  </si>
  <si>
    <t>Esošā latojuma demontāža un būvgrušu utilizācija</t>
  </si>
  <si>
    <t>Pagaidu plēves montāža</t>
  </si>
  <si>
    <t>Parapetu apstrāde ar mitrumu atgrūdošu līdzekli MAPEI Anti pluviol W vai ekvivalentu</t>
  </si>
  <si>
    <t>Esošo koka konstrukciju protezēšana ar antiseptētiem zāģmateriāliem un jaunu antiseptētu izmiju montāža pie dūmeņiem</t>
  </si>
  <si>
    <t>Ugunsdrošo plāķšņu TECBOR 40 B vai ekvivalenta, montāža (skatīt BK-2 piezīmes)</t>
  </si>
  <si>
    <t>Esošo koka konstrukciju apstrādāšana ar antiseptiķi un antipirēnu</t>
  </si>
  <si>
    <t>Jaunu antiseptētu dēļu klāja 20x100mm montāža</t>
  </si>
  <si>
    <t>Ugunsdzēsēju nerūsējošā tērauda drošības troses montāža uz jumta</t>
  </si>
  <si>
    <t>Kaltu metāla dekoru izgatavošana un montāža</t>
  </si>
  <si>
    <t>Skursteņu remonts un pārmūrēšana</t>
  </si>
  <si>
    <t>Skursteņu pārmūrēšana virs jumta daļā un šuvju izvilkšana</t>
  </si>
  <si>
    <t>Skursteņu uzjumteņu montāža pārmūrētajiem skursteņiem</t>
  </si>
  <si>
    <t>Ķieģeļu piemūrēšana esošajiem skursteņiem iztrūkstošajās vietās (apjomu precizēt būvdarbu laikā)</t>
  </si>
  <si>
    <t>Skursteņu apstrāde ar mitrumu atgrūdošu līdzekli MAPEI Anti pluviol W vai ekvivalentu</t>
  </si>
  <si>
    <t>Kopņu galu pastiprināšana atbilstoši BK-4</t>
  </si>
  <si>
    <t>Jumta lūkas 600x800 nomaiņa (izmērus precizēt objektā uz vietas)</t>
  </si>
  <si>
    <t>Parapetu nosedzošo figūrķieģeļu remontdarbi, izdrupušajās vietās pārmūrēt ar vēsturiskajiem analogiem figūrķieģeļiem, birstošo šuvju iztīrīšana un atjaunošana.</t>
  </si>
  <si>
    <t>Būvlaukuma ierīkošanas un uzturēšanas izmaksas, atbilstoši DOP un LBN 501-17 jāiekļauj virsizdevumos</t>
  </si>
  <si>
    <t>Sastatņu noma 6 mēn, montāža un demontāža, ieskaitot gājēju tuneļu izbūve un aizsargsieta uzstādīšana</t>
  </si>
  <si>
    <t>Daudzdzīvokļu dzīvojamās ēkas jumta restaurācija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</si>
</sst>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;"/>
    <numFmt numFmtId="165" formatCode="0;;"/>
    <numFmt numFmtId="166" formatCode="0.0%"/>
  </numFmts>
  <fonts count="8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/>
  </cellStyleXfs>
  <cellXfs count="16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4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vertical="center"/>
    </xf>
    <xf numFmtId="164" fontId="1" fillId="0" borderId="20" xfId="0" applyNumberFormat="1" applyFont="1" applyBorder="1" applyAlignment="1">
      <alignment horizontal="center" vertical="center" wrapText="1"/>
    </xf>
    <xf numFmtId="164" fontId="1" fillId="0" borderId="2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28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4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vertical="top" wrapText="1"/>
    </xf>
    <xf numFmtId="164" fontId="1" fillId="0" borderId="28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0" fontId="1" fillId="0" borderId="40" xfId="0" applyFont="1" applyBorder="1"/>
    <xf numFmtId="2" fontId="1" fillId="0" borderId="30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41" xfId="0" applyNumberFormat="1" applyFont="1" applyBorder="1" applyAlignment="1">
      <alignment horizontal="center" vertical="center" wrapText="1"/>
    </xf>
    <xf numFmtId="164" fontId="2" fillId="0" borderId="10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39" xfId="0" applyFont="1" applyBorder="1" applyAlignment="1">
      <alignment wrapText="1"/>
    </xf>
    <xf numFmtId="0" fontId="2" fillId="0" borderId="39" xfId="0" applyFont="1" applyBorder="1" applyAlignment="1">
      <alignment wrapText="1"/>
    </xf>
    <xf numFmtId="0" fontId="2" fillId="0" borderId="37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5" fillId="0" borderId="6" xfId="1" applyFont="1" applyBorder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31" xfId="0" applyNumberFormat="1" applyFont="1" applyBorder="1" applyAlignment="1">
      <alignment horizontal="center" vertical="center"/>
    </xf>
    <xf numFmtId="0" fontId="1" fillId="0" borderId="0" xfId="0" applyFont="1" applyAlignment="1">
      <alignment vertical="justify"/>
    </xf>
    <xf numFmtId="9" fontId="1" fillId="0" borderId="38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0" fontId="2" fillId="0" borderId="0" xfId="0" applyFont="1"/>
    <xf numFmtId="0" fontId="2" fillId="0" borderId="9" xfId="0" applyFont="1" applyBorder="1" applyAlignment="1">
      <alignment horizontal="center"/>
    </xf>
    <xf numFmtId="164" fontId="1" fillId="0" borderId="43" xfId="0" applyNumberFormat="1" applyFont="1" applyBorder="1" applyAlignment="1">
      <alignment horizontal="center"/>
    </xf>
    <xf numFmtId="9" fontId="1" fillId="0" borderId="28" xfId="0" applyNumberFormat="1" applyFont="1" applyBorder="1"/>
    <xf numFmtId="0" fontId="1" fillId="0" borderId="28" xfId="0" applyFont="1" applyBorder="1"/>
    <xf numFmtId="0" fontId="6" fillId="2" borderId="0" xfId="0" applyFont="1" applyFill="1" applyAlignment="1">
      <alignment vertical="center"/>
    </xf>
    <xf numFmtId="0" fontId="7" fillId="2" borderId="0" xfId="0" applyFont="1" applyFill="1"/>
    <xf numFmtId="1" fontId="1" fillId="0" borderId="0" xfId="0" applyNumberFormat="1" applyFont="1" applyAlignment="1">
      <alignment horizontal="right"/>
    </xf>
    <xf numFmtId="164" fontId="1" fillId="0" borderId="28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3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justify"/>
    </xf>
    <xf numFmtId="0" fontId="1" fillId="0" borderId="0" xfId="0" applyFont="1" applyFill="1" applyAlignment="1">
      <alignment wrapText="1"/>
    </xf>
    <xf numFmtId="165" fontId="1" fillId="0" borderId="1" xfId="0" applyNumberFormat="1" applyFont="1" applyFill="1" applyBorder="1" applyAlignment="1">
      <alignment horizontal="right"/>
    </xf>
    <xf numFmtId="2" fontId="1" fillId="0" borderId="28" xfId="0" applyNumberFormat="1" applyFont="1" applyBorder="1" applyAlignment="1">
      <alignment wrapText="1"/>
    </xf>
    <xf numFmtId="164" fontId="2" fillId="0" borderId="28" xfId="2" applyNumberFormat="1" applyFont="1" applyBorder="1" applyAlignment="1">
      <alignment horizontal="center" vertical="center"/>
    </xf>
    <xf numFmtId="164" fontId="1" fillId="0" borderId="26" xfId="2" applyNumberFormat="1" applyFont="1" applyBorder="1" applyAlignment="1">
      <alignment horizontal="center" vertical="center"/>
    </xf>
    <xf numFmtId="164" fontId="2" fillId="0" borderId="26" xfId="2" applyNumberFormat="1" applyFont="1" applyBorder="1" applyAlignment="1">
      <alignment horizontal="center" vertical="center"/>
    </xf>
    <xf numFmtId="164" fontId="2" fillId="0" borderId="12" xfId="3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1" fillId="0" borderId="0" xfId="0" applyFont="1" applyAlignment="1"/>
    <xf numFmtId="0" fontId="7" fillId="2" borderId="0" xfId="0" applyFont="1" applyFill="1" applyAlignment="1"/>
    <xf numFmtId="164" fontId="2" fillId="0" borderId="28" xfId="0" applyNumberFormat="1" applyFont="1" applyBorder="1" applyAlignment="1">
      <alignment vertical="top" wrapText="1"/>
    </xf>
    <xf numFmtId="49" fontId="1" fillId="0" borderId="39" xfId="0" applyNumberFormat="1" applyFont="1" applyBorder="1" applyAlignment="1">
      <alignment wrapText="1"/>
    </xf>
    <xf numFmtId="0" fontId="1" fillId="0" borderId="6" xfId="0" applyFont="1" applyBorder="1" applyAlignment="1">
      <alignment wrapText="1"/>
    </xf>
    <xf numFmtId="165" fontId="1" fillId="0" borderId="47" xfId="0" applyNumberFormat="1" applyFont="1" applyBorder="1" applyAlignment="1">
      <alignment horizontal="center" vertical="center"/>
    </xf>
    <xf numFmtId="164" fontId="1" fillId="0" borderId="42" xfId="0" applyNumberFormat="1" applyFont="1" applyFill="1" applyBorder="1" applyAlignment="1">
      <alignment vertical="top" wrapText="1"/>
    </xf>
    <xf numFmtId="164" fontId="5" fillId="0" borderId="42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justify"/>
    </xf>
    <xf numFmtId="164" fontId="2" fillId="0" borderId="3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7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1" fillId="0" borderId="37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left" vertical="top" wrapText="1"/>
    </xf>
    <xf numFmtId="164" fontId="1" fillId="0" borderId="21" xfId="0" applyNumberFormat="1" applyFont="1" applyBorder="1" applyAlignment="1">
      <alignment horizontal="left" vertical="top" wrapText="1"/>
    </xf>
    <xf numFmtId="0" fontId="2" fillId="0" borderId="35" xfId="0" applyFont="1" applyBorder="1" applyAlignment="1">
      <alignment horizontal="right"/>
    </xf>
    <xf numFmtId="0" fontId="2" fillId="0" borderId="36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8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8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4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1" xfId="0" applyFont="1" applyBorder="1" applyAlignment="1">
      <alignment horizontal="center" vertical="center" textRotation="90" wrapText="1"/>
    </xf>
    <xf numFmtId="0" fontId="1" fillId="0" borderId="20" xfId="0" applyFont="1" applyBorder="1" applyAlignment="1">
      <alignment horizontal="center" vertical="center" textRotation="90" wrapText="1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7" xfId="0" applyNumberFormat="1" applyFont="1" applyBorder="1" applyAlignment="1">
      <alignment horizontal="left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40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2" fillId="0" borderId="44" xfId="3" applyFont="1" applyBorder="1" applyAlignment="1">
      <alignment horizontal="right" wrapText="1"/>
    </xf>
    <xf numFmtId="0" fontId="2" fillId="0" borderId="45" xfId="3" applyFont="1" applyBorder="1" applyAlignment="1">
      <alignment horizontal="right" wrapText="1"/>
    </xf>
    <xf numFmtId="0" fontId="2" fillId="0" borderId="46" xfId="3" applyFont="1" applyBorder="1" applyAlignment="1">
      <alignment horizontal="right" wrapText="1"/>
    </xf>
  </cellXfs>
  <cellStyles count="4">
    <cellStyle name="Normal 2" xfId="2" xr:uid="{00000000-0005-0000-0000-000001000000}"/>
    <cellStyle name="Parasts" xfId="0" builtinId="0"/>
    <cellStyle name="Обычный_33. OZOLNIEKU NOVADA DOME_OZO SKOLA_TELPU, GAITENU, KAPNU TELPU REMONTS_TAME_VADIMS_2011_02_25_melnraksts" xfId="1" xr:uid="{00000000-0005-0000-0000-000003000000}"/>
    <cellStyle name="Обычный_saulkrasti_tame" xfId="3" xr:uid="{00000000-0005-0000-0000-000004000000}"/>
  </cellStyles>
  <dxfs count="34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C39"/>
  <sheetViews>
    <sheetView workbookViewId="0">
      <selection activeCell="B15" sqref="B15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80" t="s">
        <v>0</v>
      </c>
    </row>
    <row r="3" spans="1:3" x14ac:dyDescent="0.2">
      <c r="A3" s="80"/>
      <c r="B3" s="2"/>
      <c r="C3" s="2"/>
    </row>
    <row r="4" spans="1:3" x14ac:dyDescent="0.2">
      <c r="B4" s="102" t="s">
        <v>1</v>
      </c>
      <c r="C4" s="102"/>
    </row>
    <row r="5" spans="1:3" x14ac:dyDescent="0.2">
      <c r="A5" s="80"/>
      <c r="B5" s="80"/>
      <c r="C5" s="80"/>
    </row>
    <row r="6" spans="1:3" x14ac:dyDescent="0.2">
      <c r="C6" s="77" t="s">
        <v>2</v>
      </c>
    </row>
    <row r="8" spans="1:3" x14ac:dyDescent="0.2">
      <c r="B8" s="103" t="s">
        <v>3</v>
      </c>
      <c r="C8" s="103"/>
    </row>
    <row r="11" spans="1:3" x14ac:dyDescent="0.2">
      <c r="B11" s="80" t="s">
        <v>4</v>
      </c>
    </row>
    <row r="12" spans="1:3" x14ac:dyDescent="0.2">
      <c r="B12" s="76" t="s">
        <v>5</v>
      </c>
    </row>
    <row r="13" spans="1:3" x14ac:dyDescent="0.2">
      <c r="A13" s="77" t="s">
        <v>6</v>
      </c>
      <c r="B13" s="54" t="s">
        <v>7</v>
      </c>
      <c r="C13" s="54"/>
    </row>
    <row r="14" spans="1:3" x14ac:dyDescent="0.2">
      <c r="A14" s="77" t="s">
        <v>8</v>
      </c>
      <c r="B14" s="54" t="s">
        <v>101</v>
      </c>
      <c r="C14" s="54"/>
    </row>
    <row r="15" spans="1:3" x14ac:dyDescent="0.2">
      <c r="A15" s="77" t="s">
        <v>9</v>
      </c>
      <c r="B15" s="53" t="s">
        <v>74</v>
      </c>
      <c r="C15" s="53"/>
    </row>
    <row r="16" spans="1:3" x14ac:dyDescent="0.2">
      <c r="A16" s="77" t="s">
        <v>10</v>
      </c>
      <c r="B16" s="96" t="s">
        <v>75</v>
      </c>
      <c r="C16" s="52"/>
    </row>
    <row r="17" spans="1:3" ht="12" thickBot="1" x14ac:dyDescent="0.25"/>
    <row r="18" spans="1:3" x14ac:dyDescent="0.2">
      <c r="A18" s="3" t="s">
        <v>11</v>
      </c>
      <c r="B18" s="4" t="s">
        <v>12</v>
      </c>
      <c r="C18" s="5" t="s">
        <v>13</v>
      </c>
    </row>
    <row r="19" spans="1:3" ht="22.5" x14ac:dyDescent="0.2">
      <c r="A19" s="56">
        <v>1</v>
      </c>
      <c r="B19" s="97" t="s">
        <v>76</v>
      </c>
      <c r="C19" s="7">
        <f>'Kops a'!E22</f>
        <v>0</v>
      </c>
    </row>
    <row r="20" spans="1:3" x14ac:dyDescent="0.2">
      <c r="A20" s="57"/>
      <c r="B20" s="58"/>
      <c r="C20" s="8"/>
    </row>
    <row r="21" spans="1:3" x14ac:dyDescent="0.2">
      <c r="A21" s="59"/>
      <c r="B21" s="6"/>
      <c r="C21" s="8"/>
    </row>
    <row r="22" spans="1:3" x14ac:dyDescent="0.2">
      <c r="A22" s="59"/>
      <c r="B22" s="6"/>
      <c r="C22" s="8"/>
    </row>
    <row r="23" spans="1:3" x14ac:dyDescent="0.2">
      <c r="A23" s="59"/>
      <c r="B23" s="6"/>
      <c r="C23" s="8"/>
    </row>
    <row r="24" spans="1:3" x14ac:dyDescent="0.2">
      <c r="A24" s="59"/>
      <c r="B24" s="6"/>
      <c r="C24" s="8"/>
    </row>
    <row r="25" spans="1:3" ht="12" thickBot="1" x14ac:dyDescent="0.25">
      <c r="A25" s="60"/>
      <c r="B25" s="41"/>
      <c r="C25" s="42"/>
    </row>
    <row r="26" spans="1:3" ht="12" thickBot="1" x14ac:dyDescent="0.25">
      <c r="A26" s="9"/>
      <c r="B26" s="10" t="s">
        <v>14</v>
      </c>
      <c r="C26" s="11">
        <f>SUM(C19:C25)</f>
        <v>0</v>
      </c>
    </row>
    <row r="27" spans="1:3" ht="12" thickBot="1" x14ac:dyDescent="0.25">
      <c r="B27" s="79"/>
      <c r="C27" s="12"/>
    </row>
    <row r="28" spans="1:3" ht="12" thickBot="1" x14ac:dyDescent="0.25">
      <c r="A28" s="104" t="s">
        <v>15</v>
      </c>
      <c r="B28" s="105"/>
      <c r="C28" s="13">
        <f>ROUND(C26*21%,2)</f>
        <v>0</v>
      </c>
    </row>
    <row r="31" spans="1:3" x14ac:dyDescent="0.2">
      <c r="A31" s="1" t="s">
        <v>44</v>
      </c>
      <c r="B31" s="106"/>
      <c r="C31" s="106"/>
    </row>
    <row r="32" spans="1:3" x14ac:dyDescent="0.2">
      <c r="B32" s="101" t="s">
        <v>17</v>
      </c>
      <c r="C32" s="101"/>
    </row>
    <row r="34" spans="1:3" x14ac:dyDescent="0.2">
      <c r="A34" s="1" t="s">
        <v>18</v>
      </c>
      <c r="B34" s="14"/>
      <c r="C34" s="14"/>
    </row>
    <row r="35" spans="1:3" x14ac:dyDescent="0.2">
      <c r="A35" s="14"/>
      <c r="B35" s="14"/>
      <c r="C35" s="14"/>
    </row>
    <row r="36" spans="1:3" x14ac:dyDescent="0.2">
      <c r="A36" s="1" t="s">
        <v>64</v>
      </c>
    </row>
    <row r="38" spans="1:3" x14ac:dyDescent="0.2">
      <c r="A38" s="66" t="s">
        <v>19</v>
      </c>
    </row>
    <row r="39" spans="1:3" x14ac:dyDescent="0.2">
      <c r="A39" s="66" t="s">
        <v>20</v>
      </c>
    </row>
  </sheetData>
  <mergeCells count="5">
    <mergeCell ref="B32:C32"/>
    <mergeCell ref="B4:C4"/>
    <mergeCell ref="B8:C8"/>
    <mergeCell ref="A28:B28"/>
    <mergeCell ref="B31:C31"/>
  </mergeCells>
  <conditionalFormatting sqref="C19 C26 C28">
    <cfRule type="cellIs" dxfId="33" priority="9" operator="equal">
      <formula>0</formula>
    </cfRule>
  </conditionalFormatting>
  <conditionalFormatting sqref="B13:B16">
    <cfRule type="cellIs" dxfId="32" priority="8" operator="equal">
      <formula>0</formula>
    </cfRule>
  </conditionalFormatting>
  <conditionalFormatting sqref="B19">
    <cfRule type="cellIs" dxfId="31" priority="7" operator="equal">
      <formula>0</formula>
    </cfRule>
  </conditionalFormatting>
  <conditionalFormatting sqref="B34">
    <cfRule type="cellIs" dxfId="30" priority="5" operator="equal">
      <formula>0</formula>
    </cfRule>
  </conditionalFormatting>
  <conditionalFormatting sqref="B31:C31">
    <cfRule type="cellIs" dxfId="29" priority="3" operator="equal">
      <formula>0</formula>
    </cfRule>
  </conditionalFormatting>
  <conditionalFormatting sqref="A19">
    <cfRule type="cellIs" dxfId="28" priority="2" operator="equal">
      <formula>0</formula>
    </cfRule>
  </conditionalFormatting>
  <conditionalFormatting sqref="A36">
    <cfRule type="containsText" dxfId="27" priority="1" operator="containsText" text="Tāme sastādīta 20__. gada __. _________">
      <formula>NOT(ISERROR(SEARCH("Tāme sastādīta 20__. gada __. _________",A36)))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43"/>
  <sheetViews>
    <sheetView workbookViewId="0">
      <selection activeCell="G38" sqref="G38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77"/>
      <c r="G1" s="103"/>
      <c r="H1" s="103"/>
      <c r="I1" s="103"/>
    </row>
    <row r="2" spans="1:9" x14ac:dyDescent="0.2">
      <c r="A2" s="109" t="s">
        <v>21</v>
      </c>
      <c r="B2" s="109"/>
      <c r="C2" s="109"/>
      <c r="D2" s="109"/>
      <c r="E2" s="109"/>
      <c r="F2" s="109"/>
      <c r="G2" s="109"/>
      <c r="H2" s="109"/>
      <c r="I2" s="109"/>
    </row>
    <row r="3" spans="1:9" x14ac:dyDescent="0.2">
      <c r="A3" s="80"/>
      <c r="B3" s="80"/>
      <c r="C3" s="80"/>
      <c r="D3" s="80"/>
      <c r="E3" s="80"/>
      <c r="F3" s="80"/>
      <c r="G3" s="80"/>
      <c r="H3" s="80"/>
      <c r="I3" s="80"/>
    </row>
    <row r="4" spans="1:9" x14ac:dyDescent="0.2">
      <c r="A4" s="80"/>
      <c r="B4" s="80"/>
      <c r="C4" s="110" t="s">
        <v>22</v>
      </c>
      <c r="D4" s="110"/>
      <c r="E4" s="110"/>
      <c r="F4" s="110"/>
      <c r="G4" s="110"/>
      <c r="H4" s="110"/>
      <c r="I4" s="110"/>
    </row>
    <row r="5" spans="1:9" ht="11.25" customHeight="1" x14ac:dyDescent="0.2">
      <c r="A5" s="61"/>
      <c r="B5" s="61"/>
      <c r="C5" s="112" t="s">
        <v>5</v>
      </c>
      <c r="D5" s="112"/>
      <c r="E5" s="112"/>
      <c r="F5" s="112"/>
      <c r="G5" s="112"/>
      <c r="H5" s="112"/>
      <c r="I5" s="112"/>
    </row>
    <row r="6" spans="1:9" x14ac:dyDescent="0.2">
      <c r="A6" s="107" t="s">
        <v>23</v>
      </c>
      <c r="B6" s="107"/>
      <c r="C6" s="107"/>
      <c r="D6" s="111" t="str">
        <f>'Kopt a'!B13</f>
        <v>Daudzdzīvokļu dzīvojamā ēka</v>
      </c>
      <c r="E6" s="111"/>
      <c r="F6" s="111"/>
      <c r="G6" s="111"/>
      <c r="H6" s="111"/>
      <c r="I6" s="111"/>
    </row>
    <row r="7" spans="1:9" x14ac:dyDescent="0.2">
      <c r="A7" s="107" t="s">
        <v>8</v>
      </c>
      <c r="B7" s="107"/>
      <c r="C7" s="107"/>
      <c r="D7" s="108" t="str">
        <f>'Kopt a'!B14</f>
        <v>Daudzdzīvokļu dzīvojamās ēkas jumta restaurācija</v>
      </c>
      <c r="E7" s="108"/>
      <c r="F7" s="108"/>
      <c r="G7" s="108"/>
      <c r="H7" s="108"/>
      <c r="I7" s="108"/>
    </row>
    <row r="8" spans="1:9" x14ac:dyDescent="0.2">
      <c r="A8" s="117" t="s">
        <v>24</v>
      </c>
      <c r="B8" s="117"/>
      <c r="C8" s="117"/>
      <c r="D8" s="108" t="str">
        <f>'Kopt a'!B15</f>
        <v>Kūrmājas prospekts 12, Liepāja</v>
      </c>
      <c r="E8" s="108"/>
      <c r="F8" s="108"/>
      <c r="G8" s="108"/>
      <c r="H8" s="108"/>
      <c r="I8" s="108"/>
    </row>
    <row r="9" spans="1:9" x14ac:dyDescent="0.2">
      <c r="A9" s="117" t="s">
        <v>25</v>
      </c>
      <c r="B9" s="117"/>
      <c r="C9" s="117"/>
      <c r="D9" s="108" t="str">
        <f>'Kopt a'!B16</f>
        <v>1-2017</v>
      </c>
      <c r="E9" s="108"/>
      <c r="F9" s="108"/>
      <c r="G9" s="108"/>
      <c r="H9" s="108"/>
      <c r="I9" s="108"/>
    </row>
    <row r="10" spans="1:9" x14ac:dyDescent="0.2">
      <c r="C10" s="77" t="s">
        <v>26</v>
      </c>
      <c r="D10" s="118">
        <f>E20</f>
        <v>0</v>
      </c>
      <c r="E10" s="118"/>
      <c r="F10" s="55"/>
      <c r="G10" s="55"/>
      <c r="H10" s="55"/>
      <c r="I10" s="55"/>
    </row>
    <row r="11" spans="1:9" x14ac:dyDescent="0.2">
      <c r="C11" s="77" t="s">
        <v>27</v>
      </c>
      <c r="D11" s="118">
        <f>I16</f>
        <v>0</v>
      </c>
      <c r="E11" s="118"/>
      <c r="F11" s="55"/>
      <c r="G11" s="55"/>
      <c r="H11" s="55"/>
      <c r="I11" s="55"/>
    </row>
    <row r="12" spans="1:9" ht="12" thickBot="1" x14ac:dyDescent="0.25">
      <c r="F12" s="81"/>
      <c r="G12" s="81"/>
      <c r="H12" s="81"/>
      <c r="I12" s="81"/>
    </row>
    <row r="13" spans="1:9" x14ac:dyDescent="0.2">
      <c r="A13" s="119" t="s">
        <v>28</v>
      </c>
      <c r="B13" s="121" t="s">
        <v>29</v>
      </c>
      <c r="C13" s="123" t="s">
        <v>30</v>
      </c>
      <c r="D13" s="124"/>
      <c r="E13" s="127" t="s">
        <v>31</v>
      </c>
      <c r="F13" s="113" t="s">
        <v>32</v>
      </c>
      <c r="G13" s="114"/>
      <c r="H13" s="114"/>
      <c r="I13" s="115" t="s">
        <v>33</v>
      </c>
    </row>
    <row r="14" spans="1:9" ht="23.25" thickBot="1" x14ac:dyDescent="0.25">
      <c r="A14" s="120"/>
      <c r="B14" s="122"/>
      <c r="C14" s="125"/>
      <c r="D14" s="126"/>
      <c r="E14" s="128"/>
      <c r="F14" s="15" t="s">
        <v>34</v>
      </c>
      <c r="G14" s="16" t="s">
        <v>35</v>
      </c>
      <c r="H14" s="16" t="s">
        <v>36</v>
      </c>
      <c r="I14" s="116"/>
    </row>
    <row r="15" spans="1:9" ht="12" thickBot="1" x14ac:dyDescent="0.25">
      <c r="A15" s="51">
        <f>IF(E15=0,0,IF(COUNTBLANK(E15)=1,0,COUNTA($E$15:E15)))</f>
        <v>0</v>
      </c>
      <c r="B15" s="19">
        <f>IF(A15=0,0,CONCATENATE("Lt-",A15))</f>
        <v>0</v>
      </c>
      <c r="C15" s="129" t="str">
        <f>'1a'!C2:I2</f>
        <v>Jumta seguma restaurācija</v>
      </c>
      <c r="D15" s="130"/>
      <c r="E15" s="46">
        <f>'1a'!P43</f>
        <v>0</v>
      </c>
      <c r="F15" s="43">
        <f>'1a'!M43</f>
        <v>0</v>
      </c>
      <c r="G15" s="44">
        <f>'1a'!N43</f>
        <v>0</v>
      </c>
      <c r="H15" s="44">
        <f>'1a'!O43</f>
        <v>0</v>
      </c>
      <c r="I15" s="45">
        <f>'1a'!L43</f>
        <v>0</v>
      </c>
    </row>
    <row r="16" spans="1:9" ht="12" thickBot="1" x14ac:dyDescent="0.25">
      <c r="A16" s="131" t="s">
        <v>37</v>
      </c>
      <c r="B16" s="132"/>
      <c r="C16" s="132"/>
      <c r="D16" s="132"/>
      <c r="E16" s="33">
        <f>SUM(E15:E15)</f>
        <v>0</v>
      </c>
      <c r="F16" s="32">
        <f>SUM(F15:F15)</f>
        <v>0</v>
      </c>
      <c r="G16" s="32">
        <f>SUM(G15:G15)</f>
        <v>0</v>
      </c>
      <c r="H16" s="32">
        <f>SUM(H15:H15)</f>
        <v>0</v>
      </c>
      <c r="I16" s="33">
        <f>SUM(I15:I15)</f>
        <v>0</v>
      </c>
    </row>
    <row r="17" spans="1:9" x14ac:dyDescent="0.2">
      <c r="A17" s="133" t="s">
        <v>38</v>
      </c>
      <c r="B17" s="134"/>
      <c r="C17" s="135"/>
      <c r="D17" s="48"/>
      <c r="E17" s="34">
        <f>ROUND(E16*$D17,2)</f>
        <v>0</v>
      </c>
      <c r="F17" s="35"/>
      <c r="G17" s="35"/>
      <c r="H17" s="35"/>
      <c r="I17" s="35"/>
    </row>
    <row r="18" spans="1:9" x14ac:dyDescent="0.2">
      <c r="A18" s="136" t="s">
        <v>39</v>
      </c>
      <c r="B18" s="137"/>
      <c r="C18" s="138"/>
      <c r="D18" s="49"/>
      <c r="E18" s="36">
        <f>ROUND(E17*$D18,2)</f>
        <v>0</v>
      </c>
      <c r="F18" s="35"/>
      <c r="G18" s="35"/>
      <c r="H18" s="35"/>
      <c r="I18" s="35"/>
    </row>
    <row r="19" spans="1:9" x14ac:dyDescent="0.2">
      <c r="A19" s="139" t="s">
        <v>40</v>
      </c>
      <c r="B19" s="140"/>
      <c r="C19" s="141"/>
      <c r="D19" s="50"/>
      <c r="E19" s="36">
        <f>ROUND(E16*$D19,2)</f>
        <v>0</v>
      </c>
      <c r="F19" s="35"/>
      <c r="G19" s="35"/>
      <c r="H19" s="35"/>
      <c r="I19" s="35"/>
    </row>
    <row r="20" spans="1:9" ht="12" thickBot="1" x14ac:dyDescent="0.25">
      <c r="A20" s="142" t="s">
        <v>41</v>
      </c>
      <c r="B20" s="143"/>
      <c r="C20" s="144"/>
      <c r="D20" s="67"/>
      <c r="E20" s="68">
        <f>SUM(E16:E19)-E18</f>
        <v>0</v>
      </c>
      <c r="F20" s="35"/>
      <c r="G20" s="35"/>
      <c r="H20" s="35"/>
      <c r="I20" s="35"/>
    </row>
    <row r="21" spans="1:9" ht="12" thickBot="1" x14ac:dyDescent="0.25">
      <c r="C21" s="78" t="s">
        <v>42</v>
      </c>
      <c r="D21" s="69">
        <v>0.02</v>
      </c>
      <c r="E21" s="70">
        <f>ROUND(E20*D21,2)</f>
        <v>0</v>
      </c>
      <c r="G21" s="17"/>
    </row>
    <row r="22" spans="1:9" ht="12" thickBot="1" x14ac:dyDescent="0.25">
      <c r="C22" s="78" t="s">
        <v>43</v>
      </c>
      <c r="D22" s="31"/>
      <c r="E22" s="84">
        <f>E21+E20</f>
        <v>0</v>
      </c>
      <c r="F22" s="18"/>
      <c r="G22" s="18"/>
      <c r="H22" s="18"/>
      <c r="I22" s="18"/>
    </row>
    <row r="25" spans="1:9" x14ac:dyDescent="0.2">
      <c r="A25" s="1" t="s">
        <v>16</v>
      </c>
      <c r="B25" s="14"/>
      <c r="C25" s="106"/>
      <c r="D25" s="106"/>
      <c r="E25" s="106"/>
      <c r="F25" s="106"/>
      <c r="G25" s="106"/>
      <c r="H25" s="106"/>
    </row>
    <row r="26" spans="1:9" x14ac:dyDescent="0.2">
      <c r="A26" s="14"/>
      <c r="B26" s="14"/>
      <c r="C26" s="101" t="s">
        <v>17</v>
      </c>
      <c r="D26" s="101"/>
      <c r="E26" s="101"/>
      <c r="F26" s="101"/>
      <c r="G26" s="101"/>
      <c r="H26" s="101"/>
    </row>
    <row r="27" spans="1:9" x14ac:dyDescent="0.2">
      <c r="A27" s="14"/>
      <c r="B27" s="14"/>
      <c r="C27" s="14"/>
      <c r="D27" s="14"/>
      <c r="E27" s="14"/>
      <c r="F27" s="14"/>
      <c r="G27" s="14"/>
      <c r="H27" s="14"/>
    </row>
    <row r="28" spans="1:9" x14ac:dyDescent="0.2">
      <c r="A28" s="62" t="str">
        <f>'Kopt a'!A36</f>
        <v>Tāme sastādīta 2022.gada</v>
      </c>
      <c r="B28" s="63"/>
      <c r="C28" s="63"/>
      <c r="D28" s="63"/>
      <c r="F28" s="14"/>
      <c r="G28" s="14"/>
      <c r="H28" s="14"/>
    </row>
    <row r="29" spans="1:9" x14ac:dyDescent="0.2">
      <c r="A29" s="14"/>
      <c r="B29" s="14"/>
      <c r="C29" s="14"/>
      <c r="D29" s="14"/>
      <c r="E29" s="14"/>
      <c r="F29" s="14"/>
      <c r="G29" s="14"/>
      <c r="H29" s="14"/>
    </row>
    <row r="30" spans="1:9" x14ac:dyDescent="0.2">
      <c r="A30" s="1" t="s">
        <v>44</v>
      </c>
      <c r="B30" s="14"/>
      <c r="C30" s="106"/>
      <c r="D30" s="106"/>
      <c r="E30" s="106"/>
      <c r="F30" s="106"/>
      <c r="G30" s="106"/>
      <c r="H30" s="106"/>
    </row>
    <row r="31" spans="1:9" x14ac:dyDescent="0.2">
      <c r="A31" s="14"/>
      <c r="B31" s="14"/>
      <c r="C31" s="101" t="s">
        <v>17</v>
      </c>
      <c r="D31" s="101"/>
      <c r="E31" s="101"/>
      <c r="F31" s="101"/>
      <c r="G31" s="101"/>
      <c r="H31" s="101"/>
    </row>
    <row r="32" spans="1:9" x14ac:dyDescent="0.2">
      <c r="A32" s="14"/>
      <c r="B32" s="14"/>
      <c r="C32" s="14"/>
      <c r="D32" s="14"/>
      <c r="E32" s="14"/>
      <c r="F32" s="14"/>
      <c r="G32" s="14"/>
      <c r="H32" s="14"/>
    </row>
    <row r="33" spans="1:9" x14ac:dyDescent="0.2">
      <c r="A33" s="62" t="s">
        <v>18</v>
      </c>
      <c r="B33" s="63"/>
      <c r="C33" s="73"/>
      <c r="D33" s="63"/>
      <c r="F33" s="14"/>
      <c r="G33" s="14"/>
      <c r="H33" s="14"/>
    </row>
    <row r="35" spans="1:9" ht="13.5" x14ac:dyDescent="0.2">
      <c r="A35" s="71"/>
    </row>
    <row r="36" spans="1:9" ht="12" x14ac:dyDescent="0.2">
      <c r="A36" s="72"/>
    </row>
    <row r="37" spans="1:9" ht="12" x14ac:dyDescent="0.2">
      <c r="A37" s="72"/>
    </row>
    <row r="43" spans="1:9" x14ac:dyDescent="0.2">
      <c r="E43" s="17"/>
      <c r="F43" s="17"/>
      <c r="G43" s="17"/>
      <c r="H43" s="17"/>
      <c r="I43" s="17"/>
    </row>
  </sheetData>
  <mergeCells count="30">
    <mergeCell ref="C15:D15"/>
    <mergeCell ref="C25:H25"/>
    <mergeCell ref="C26:H26"/>
    <mergeCell ref="C30:H30"/>
    <mergeCell ref="C31:H31"/>
    <mergeCell ref="A16:D16"/>
    <mergeCell ref="A17:C17"/>
    <mergeCell ref="A18:C18"/>
    <mergeCell ref="A19:C19"/>
    <mergeCell ref="A20:C20"/>
    <mergeCell ref="F13:H13"/>
    <mergeCell ref="I13:I14"/>
    <mergeCell ref="A8:C8"/>
    <mergeCell ref="D8:I8"/>
    <mergeCell ref="A9:C9"/>
    <mergeCell ref="D9:I9"/>
    <mergeCell ref="D10:E10"/>
    <mergeCell ref="D11:E11"/>
    <mergeCell ref="A13:A14"/>
    <mergeCell ref="B13:B14"/>
    <mergeCell ref="C13:D14"/>
    <mergeCell ref="E13:E14"/>
    <mergeCell ref="A7:C7"/>
    <mergeCell ref="D7:I7"/>
    <mergeCell ref="G1:I1"/>
    <mergeCell ref="A2:I2"/>
    <mergeCell ref="C4:I4"/>
    <mergeCell ref="A6:C6"/>
    <mergeCell ref="D6:I6"/>
    <mergeCell ref="C5:I5"/>
  </mergeCells>
  <conditionalFormatting sqref="A15:D15 E15:I16">
    <cfRule type="cellIs" dxfId="26" priority="19" operator="equal">
      <formula>0</formula>
    </cfRule>
  </conditionalFormatting>
  <conditionalFormatting sqref="D10:E11">
    <cfRule type="cellIs" dxfId="25" priority="18" operator="equal">
      <formula>0</formula>
    </cfRule>
  </conditionalFormatting>
  <conditionalFormatting sqref="E15 E17:E20">
    <cfRule type="cellIs" dxfId="24" priority="16" operator="equal">
      <formula>0</formula>
    </cfRule>
  </conditionalFormatting>
  <conditionalFormatting sqref="D17:D19">
    <cfRule type="cellIs" dxfId="23" priority="14" operator="equal">
      <formula>0</formula>
    </cfRule>
  </conditionalFormatting>
  <conditionalFormatting sqref="C30:H30">
    <cfRule type="cellIs" dxfId="22" priority="11" operator="equal">
      <formula>0</formula>
    </cfRule>
  </conditionalFormatting>
  <conditionalFormatting sqref="C25:H25">
    <cfRule type="cellIs" dxfId="21" priority="10" operator="equal">
      <formula>0</formula>
    </cfRule>
  </conditionalFormatting>
  <conditionalFormatting sqref="D6:I9">
    <cfRule type="cellIs" dxfId="20" priority="6" operator="equal">
      <formula>0</formula>
    </cfRule>
  </conditionalFormatting>
  <conditionalFormatting sqref="C33">
    <cfRule type="cellIs" dxfId="19" priority="4" operator="equal">
      <formula>0</formula>
    </cfRule>
  </conditionalFormatting>
  <pageMargins left="0.7" right="0.7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______________",A28)))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A28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_________________________________",A33)))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P78"/>
  <sheetViews>
    <sheetView tabSelected="1" zoomScaleNormal="100" workbookViewId="0">
      <selection activeCell="I17" sqref="I17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8"/>
      <c r="B1" s="18"/>
      <c r="C1" s="22" t="s">
        <v>45</v>
      </c>
      <c r="D1" s="40">
        <f>'Kops a'!A15</f>
        <v>0</v>
      </c>
      <c r="E1" s="18"/>
      <c r="F1" s="18"/>
      <c r="G1" s="18"/>
      <c r="H1" s="18"/>
      <c r="I1" s="18"/>
      <c r="J1" s="18"/>
      <c r="N1" s="21"/>
      <c r="O1" s="22"/>
      <c r="P1" s="23"/>
    </row>
    <row r="2" spans="1:16" x14ac:dyDescent="0.2">
      <c r="A2" s="24"/>
      <c r="B2" s="24"/>
      <c r="C2" s="145" t="s">
        <v>77</v>
      </c>
      <c r="D2" s="145"/>
      <c r="E2" s="145"/>
      <c r="F2" s="145"/>
      <c r="G2" s="145"/>
      <c r="H2" s="145"/>
      <c r="I2" s="145"/>
      <c r="J2" s="24"/>
    </row>
    <row r="3" spans="1:16" x14ac:dyDescent="0.2">
      <c r="A3" s="25"/>
      <c r="B3" s="25"/>
      <c r="C3" s="110" t="s">
        <v>22</v>
      </c>
      <c r="D3" s="110"/>
      <c r="E3" s="110"/>
      <c r="F3" s="110"/>
      <c r="G3" s="110"/>
      <c r="H3" s="110"/>
      <c r="I3" s="110"/>
      <c r="J3" s="25"/>
    </row>
    <row r="4" spans="1:16" x14ac:dyDescent="0.2">
      <c r="A4" s="25"/>
      <c r="B4" s="25"/>
      <c r="C4" s="146" t="s">
        <v>5</v>
      </c>
      <c r="D4" s="146"/>
      <c r="E4" s="146"/>
      <c r="F4" s="146"/>
      <c r="G4" s="146"/>
      <c r="H4" s="146"/>
      <c r="I4" s="146"/>
      <c r="J4" s="25"/>
    </row>
    <row r="5" spans="1:16" ht="11.25" customHeight="1" x14ac:dyDescent="0.2">
      <c r="A5" s="18"/>
      <c r="B5" s="18"/>
      <c r="C5" s="22" t="s">
        <v>6</v>
      </c>
      <c r="D5" s="160" t="str">
        <f>'Kops a'!D6</f>
        <v>Daudzdzīvokļu dzīvojamā ēka</v>
      </c>
      <c r="E5" s="160"/>
      <c r="F5" s="160"/>
      <c r="G5" s="160"/>
      <c r="H5" s="160"/>
      <c r="I5" s="160"/>
      <c r="J5" s="160"/>
      <c r="K5" s="160"/>
      <c r="L5" s="160"/>
      <c r="M5" s="14"/>
      <c r="N5" s="14"/>
      <c r="O5" s="14"/>
      <c r="P5" s="14"/>
    </row>
    <row r="6" spans="1:16" x14ac:dyDescent="0.2">
      <c r="A6" s="18"/>
      <c r="B6" s="18"/>
      <c r="C6" s="22" t="s">
        <v>8</v>
      </c>
      <c r="D6" s="160" t="str">
        <f>'Kops a'!D7</f>
        <v>Daudzdzīvokļu dzīvojamās ēkas jumta restaurācija</v>
      </c>
      <c r="E6" s="160"/>
      <c r="F6" s="160"/>
      <c r="G6" s="160"/>
      <c r="H6" s="160"/>
      <c r="I6" s="160"/>
      <c r="J6" s="160"/>
      <c r="K6" s="160"/>
      <c r="L6" s="160"/>
      <c r="M6" s="14"/>
      <c r="N6" s="14"/>
      <c r="O6" s="14"/>
      <c r="P6" s="14"/>
    </row>
    <row r="7" spans="1:16" x14ac:dyDescent="0.2">
      <c r="A7" s="18"/>
      <c r="B7" s="18"/>
      <c r="C7" s="22" t="s">
        <v>9</v>
      </c>
      <c r="D7" s="160" t="str">
        <f>'Kops a'!D8</f>
        <v>Kūrmājas prospekts 12, Liepāja</v>
      </c>
      <c r="E7" s="160"/>
      <c r="F7" s="160"/>
      <c r="G7" s="160"/>
      <c r="H7" s="160"/>
      <c r="I7" s="160"/>
      <c r="J7" s="160"/>
      <c r="K7" s="160"/>
      <c r="L7" s="160"/>
      <c r="M7" s="14"/>
      <c r="N7" s="14"/>
      <c r="O7" s="14"/>
      <c r="P7" s="14"/>
    </row>
    <row r="8" spans="1:16" x14ac:dyDescent="0.2">
      <c r="A8" s="18"/>
      <c r="B8" s="18"/>
      <c r="C8" s="77" t="s">
        <v>25</v>
      </c>
      <c r="D8" s="160" t="str">
        <f>'Kops a'!D9</f>
        <v>1-2017</v>
      </c>
      <c r="E8" s="160"/>
      <c r="F8" s="160"/>
      <c r="G8" s="160"/>
      <c r="H8" s="160"/>
      <c r="I8" s="160"/>
      <c r="J8" s="160"/>
      <c r="K8" s="160"/>
      <c r="L8" s="160"/>
      <c r="M8" s="14"/>
      <c r="N8" s="14"/>
      <c r="O8" s="14"/>
      <c r="P8" s="14"/>
    </row>
    <row r="9" spans="1:16" ht="11.25" customHeight="1" x14ac:dyDescent="0.2">
      <c r="A9" s="147" t="s">
        <v>78</v>
      </c>
      <c r="B9" s="147"/>
      <c r="C9" s="147"/>
      <c r="D9" s="147"/>
      <c r="E9" s="147"/>
      <c r="F9" s="147"/>
      <c r="G9" s="26"/>
      <c r="H9" s="26"/>
      <c r="I9" s="26"/>
      <c r="J9" s="151" t="s">
        <v>46</v>
      </c>
      <c r="K9" s="151"/>
      <c r="L9" s="151"/>
      <c r="M9" s="151"/>
      <c r="N9" s="159">
        <f>P43</f>
        <v>0</v>
      </c>
      <c r="O9" s="159"/>
      <c r="P9" s="26"/>
    </row>
    <row r="10" spans="1:16" x14ac:dyDescent="0.2">
      <c r="A10" s="27"/>
      <c r="B10" s="28"/>
      <c r="C10" s="77"/>
      <c r="D10" s="18"/>
      <c r="E10" s="18"/>
      <c r="F10" s="18"/>
      <c r="G10" s="18"/>
      <c r="H10" s="18"/>
      <c r="I10" s="18"/>
      <c r="J10" s="18"/>
      <c r="K10" s="18"/>
      <c r="L10" s="24"/>
      <c r="M10" s="24"/>
      <c r="O10" s="65"/>
      <c r="P10" s="64" t="str">
        <f>A49</f>
        <v>Tāme sastādīta 2022.gada</v>
      </c>
    </row>
    <row r="11" spans="1:16" ht="12" thickBot="1" x14ac:dyDescent="0.25">
      <c r="A11" s="27"/>
      <c r="B11" s="28"/>
      <c r="C11" s="77"/>
      <c r="D11" s="18"/>
      <c r="E11" s="18"/>
      <c r="F11" s="18"/>
      <c r="G11" s="18"/>
      <c r="H11" s="18"/>
      <c r="I11" s="18"/>
      <c r="J11" s="18"/>
      <c r="K11" s="18"/>
      <c r="L11" s="29"/>
      <c r="M11" s="29"/>
      <c r="N11" s="30"/>
      <c r="O11" s="21"/>
      <c r="P11" s="18"/>
    </row>
    <row r="12" spans="1:16" ht="12" thickBot="1" x14ac:dyDescent="0.25">
      <c r="A12" s="119" t="s">
        <v>28</v>
      </c>
      <c r="B12" s="153" t="s">
        <v>47</v>
      </c>
      <c r="C12" s="155" t="s">
        <v>48</v>
      </c>
      <c r="D12" s="157" t="s">
        <v>49</v>
      </c>
      <c r="E12" s="161" t="s">
        <v>50</v>
      </c>
      <c r="F12" s="148" t="s">
        <v>51</v>
      </c>
      <c r="G12" s="149"/>
      <c r="H12" s="149"/>
      <c r="I12" s="149"/>
      <c r="J12" s="149"/>
      <c r="K12" s="150"/>
      <c r="L12" s="148" t="s">
        <v>52</v>
      </c>
      <c r="M12" s="149"/>
      <c r="N12" s="149"/>
      <c r="O12" s="149"/>
      <c r="P12" s="150"/>
    </row>
    <row r="13" spans="1:16" ht="126.75" customHeight="1" thickBot="1" x14ac:dyDescent="0.25">
      <c r="A13" s="152"/>
      <c r="B13" s="154"/>
      <c r="C13" s="156"/>
      <c r="D13" s="158"/>
      <c r="E13" s="162"/>
      <c r="F13" s="89" t="s">
        <v>53</v>
      </c>
      <c r="G13" s="90" t="s">
        <v>54</v>
      </c>
      <c r="H13" s="90" t="s">
        <v>55</v>
      </c>
      <c r="I13" s="90" t="s">
        <v>56</v>
      </c>
      <c r="J13" s="90" t="s">
        <v>57</v>
      </c>
      <c r="K13" s="91" t="s">
        <v>58</v>
      </c>
      <c r="L13" s="90" t="s">
        <v>53</v>
      </c>
      <c r="M13" s="90" t="s">
        <v>55</v>
      </c>
      <c r="N13" s="90" t="s">
        <v>56</v>
      </c>
      <c r="O13" s="90" t="s">
        <v>57</v>
      </c>
      <c r="P13" s="92" t="s">
        <v>58</v>
      </c>
    </row>
    <row r="14" spans="1:16" ht="22.5" x14ac:dyDescent="0.2">
      <c r="A14" s="98">
        <v>1</v>
      </c>
      <c r="B14" s="31" t="s">
        <v>65</v>
      </c>
      <c r="C14" s="95" t="s">
        <v>79</v>
      </c>
      <c r="D14" s="20"/>
      <c r="E14" s="20"/>
      <c r="F14" s="38"/>
      <c r="G14" s="38"/>
      <c r="H14" s="38"/>
      <c r="I14" s="38"/>
      <c r="J14" s="38"/>
      <c r="K14" s="85"/>
      <c r="L14" s="86"/>
      <c r="M14" s="86"/>
      <c r="N14" s="86"/>
      <c r="O14" s="86"/>
      <c r="P14" s="87"/>
    </row>
    <row r="15" spans="1:16" ht="22.5" x14ac:dyDescent="0.2">
      <c r="A15" s="98">
        <v>2</v>
      </c>
      <c r="B15" s="31" t="s">
        <v>65</v>
      </c>
      <c r="C15" s="37" t="s">
        <v>80</v>
      </c>
      <c r="D15" s="20" t="s">
        <v>60</v>
      </c>
      <c r="E15" s="20">
        <v>422</v>
      </c>
      <c r="F15" s="38"/>
      <c r="G15" s="38"/>
      <c r="H15" s="38"/>
      <c r="I15" s="38"/>
      <c r="J15" s="38"/>
      <c r="K15" s="85"/>
      <c r="L15" s="86"/>
      <c r="M15" s="86"/>
      <c r="N15" s="86"/>
      <c r="O15" s="86"/>
      <c r="P15" s="87"/>
    </row>
    <row r="16" spans="1:16" x14ac:dyDescent="0.2">
      <c r="A16" s="98">
        <v>3</v>
      </c>
      <c r="B16" s="31" t="s">
        <v>65</v>
      </c>
      <c r="C16" s="37" t="s">
        <v>81</v>
      </c>
      <c r="D16" s="20" t="s">
        <v>59</v>
      </c>
      <c r="E16" s="20">
        <v>28</v>
      </c>
      <c r="F16" s="38"/>
      <c r="G16" s="38"/>
      <c r="H16" s="38"/>
      <c r="I16" s="38"/>
      <c r="J16" s="38"/>
      <c r="K16" s="85"/>
      <c r="L16" s="86"/>
      <c r="M16" s="86"/>
      <c r="N16" s="86"/>
      <c r="O16" s="86"/>
      <c r="P16" s="87"/>
    </row>
    <row r="17" spans="1:16" x14ac:dyDescent="0.2">
      <c r="A17" s="98">
        <v>4</v>
      </c>
      <c r="B17" s="31" t="s">
        <v>65</v>
      </c>
      <c r="C17" s="37" t="s">
        <v>82</v>
      </c>
      <c r="D17" s="20" t="s">
        <v>60</v>
      </c>
      <c r="E17" s="20">
        <v>422</v>
      </c>
      <c r="F17" s="38"/>
      <c r="G17" s="38"/>
      <c r="H17" s="38"/>
      <c r="I17" s="38"/>
      <c r="J17" s="38"/>
      <c r="K17" s="85"/>
      <c r="L17" s="86"/>
      <c r="M17" s="86"/>
      <c r="N17" s="86"/>
      <c r="O17" s="86"/>
      <c r="P17" s="87"/>
    </row>
    <row r="18" spans="1:16" ht="22.5" x14ac:dyDescent="0.2">
      <c r="A18" s="98">
        <v>5</v>
      </c>
      <c r="B18" s="31" t="s">
        <v>65</v>
      </c>
      <c r="C18" s="99" t="s">
        <v>73</v>
      </c>
      <c r="D18" s="100" t="s">
        <v>59</v>
      </c>
      <c r="E18" s="74">
        <v>135</v>
      </c>
      <c r="F18" s="38"/>
      <c r="G18" s="38"/>
      <c r="H18" s="38"/>
      <c r="I18" s="38"/>
      <c r="J18" s="38"/>
      <c r="K18" s="85"/>
      <c r="L18" s="86"/>
      <c r="M18" s="86"/>
      <c r="N18" s="86"/>
      <c r="O18" s="86"/>
      <c r="P18" s="87"/>
    </row>
    <row r="19" spans="1:16" x14ac:dyDescent="0.2">
      <c r="A19" s="98">
        <v>6</v>
      </c>
      <c r="B19" s="31" t="s">
        <v>65</v>
      </c>
      <c r="C19" s="37" t="s">
        <v>83</v>
      </c>
      <c r="D19" s="20" t="s">
        <v>60</v>
      </c>
      <c r="E19" s="20">
        <v>422</v>
      </c>
      <c r="F19" s="38"/>
      <c r="G19" s="38"/>
      <c r="H19" s="38"/>
      <c r="I19" s="38"/>
      <c r="J19" s="38"/>
      <c r="K19" s="85"/>
      <c r="L19" s="86"/>
      <c r="M19" s="86"/>
      <c r="N19" s="86"/>
      <c r="O19" s="86"/>
      <c r="P19" s="87"/>
    </row>
    <row r="20" spans="1:16" ht="45" x14ac:dyDescent="0.2">
      <c r="A20" s="98">
        <v>7</v>
      </c>
      <c r="B20" s="31" t="s">
        <v>65</v>
      </c>
      <c r="C20" s="37" t="s">
        <v>98</v>
      </c>
      <c r="D20" s="20" t="s">
        <v>60</v>
      </c>
      <c r="E20" s="20">
        <v>16.7</v>
      </c>
      <c r="F20" s="38"/>
      <c r="G20" s="38"/>
      <c r="H20" s="38"/>
      <c r="I20" s="38"/>
      <c r="J20" s="38"/>
      <c r="K20" s="85"/>
      <c r="L20" s="86"/>
      <c r="M20" s="86"/>
      <c r="N20" s="86"/>
      <c r="O20" s="86"/>
      <c r="P20" s="87"/>
    </row>
    <row r="21" spans="1:16" ht="22.5" x14ac:dyDescent="0.2">
      <c r="A21" s="98">
        <v>8</v>
      </c>
      <c r="B21" s="31" t="s">
        <v>65</v>
      </c>
      <c r="C21" s="37" t="s">
        <v>84</v>
      </c>
      <c r="D21" s="20" t="s">
        <v>60</v>
      </c>
      <c r="E21" s="20">
        <v>16.7</v>
      </c>
      <c r="F21" s="38"/>
      <c r="G21" s="38"/>
      <c r="H21" s="38"/>
      <c r="I21" s="38"/>
      <c r="J21" s="38"/>
      <c r="K21" s="85"/>
      <c r="L21" s="86"/>
      <c r="M21" s="86"/>
      <c r="N21" s="86"/>
      <c r="O21" s="86"/>
      <c r="P21" s="87"/>
    </row>
    <row r="22" spans="1:16" ht="33.75" x14ac:dyDescent="0.2">
      <c r="A22" s="98">
        <v>9</v>
      </c>
      <c r="B22" s="31" t="s">
        <v>65</v>
      </c>
      <c r="C22" s="37" t="s">
        <v>85</v>
      </c>
      <c r="D22" s="20" t="s">
        <v>63</v>
      </c>
      <c r="E22" s="20">
        <v>1.1599999999999999</v>
      </c>
      <c r="F22" s="38"/>
      <c r="G22" s="38"/>
      <c r="H22" s="38"/>
      <c r="I22" s="38"/>
      <c r="J22" s="38"/>
      <c r="K22" s="85"/>
      <c r="L22" s="86"/>
      <c r="M22" s="86"/>
      <c r="N22" s="86"/>
      <c r="O22" s="86"/>
      <c r="P22" s="87"/>
    </row>
    <row r="23" spans="1:16" x14ac:dyDescent="0.2">
      <c r="A23" s="98">
        <v>10</v>
      </c>
      <c r="B23" s="31" t="s">
        <v>65</v>
      </c>
      <c r="C23" s="37" t="s">
        <v>96</v>
      </c>
      <c r="D23" s="20" t="s">
        <v>70</v>
      </c>
      <c r="E23" s="20">
        <v>2</v>
      </c>
      <c r="F23" s="38"/>
      <c r="G23" s="38"/>
      <c r="H23" s="38"/>
      <c r="I23" s="38"/>
      <c r="J23" s="38"/>
      <c r="K23" s="85"/>
      <c r="L23" s="86"/>
      <c r="M23" s="86"/>
      <c r="N23" s="86"/>
      <c r="O23" s="86"/>
      <c r="P23" s="87"/>
    </row>
    <row r="24" spans="1:16" ht="22.5" x14ac:dyDescent="0.2">
      <c r="A24" s="98">
        <v>11</v>
      </c>
      <c r="B24" s="31" t="s">
        <v>65</v>
      </c>
      <c r="C24" s="37" t="s">
        <v>86</v>
      </c>
      <c r="D24" s="20" t="s">
        <v>60</v>
      </c>
      <c r="E24" s="20">
        <v>4</v>
      </c>
      <c r="F24" s="38"/>
      <c r="G24" s="38"/>
      <c r="H24" s="38"/>
      <c r="I24" s="38"/>
      <c r="J24" s="38"/>
      <c r="K24" s="85"/>
      <c r="L24" s="86"/>
      <c r="M24" s="86"/>
      <c r="N24" s="86"/>
      <c r="O24" s="86"/>
      <c r="P24" s="87"/>
    </row>
    <row r="25" spans="1:16" ht="22.5" x14ac:dyDescent="0.2">
      <c r="A25" s="98">
        <v>12</v>
      </c>
      <c r="B25" s="31" t="s">
        <v>65</v>
      </c>
      <c r="C25" s="37" t="s">
        <v>87</v>
      </c>
      <c r="D25" s="20" t="s">
        <v>60</v>
      </c>
      <c r="E25" s="20">
        <v>534</v>
      </c>
      <c r="F25" s="38"/>
      <c r="G25" s="38"/>
      <c r="H25" s="38"/>
      <c r="I25" s="38"/>
      <c r="J25" s="38"/>
      <c r="K25" s="85"/>
      <c r="L25" s="86"/>
      <c r="M25" s="86"/>
      <c r="N25" s="86"/>
      <c r="O25" s="86"/>
      <c r="P25" s="87"/>
    </row>
    <row r="26" spans="1:16" x14ac:dyDescent="0.2">
      <c r="A26" s="98">
        <v>13</v>
      </c>
      <c r="B26" s="31" t="s">
        <v>65</v>
      </c>
      <c r="C26" s="37" t="s">
        <v>66</v>
      </c>
      <c r="D26" s="20" t="s">
        <v>60</v>
      </c>
      <c r="E26" s="20">
        <v>422</v>
      </c>
      <c r="F26" s="38"/>
      <c r="G26" s="38"/>
      <c r="H26" s="38"/>
      <c r="I26" s="38"/>
      <c r="J26" s="38"/>
      <c r="K26" s="85"/>
      <c r="L26" s="86"/>
      <c r="M26" s="86"/>
      <c r="N26" s="86"/>
      <c r="O26" s="86"/>
      <c r="P26" s="87"/>
    </row>
    <row r="27" spans="1:16" x14ac:dyDescent="0.2">
      <c r="A27" s="98">
        <v>14</v>
      </c>
      <c r="B27" s="31" t="s">
        <v>65</v>
      </c>
      <c r="C27" s="37" t="s">
        <v>67</v>
      </c>
      <c r="D27" s="20" t="s">
        <v>60</v>
      </c>
      <c r="E27" s="20">
        <v>422</v>
      </c>
      <c r="F27" s="38"/>
      <c r="G27" s="38"/>
      <c r="H27" s="38"/>
      <c r="I27" s="38"/>
      <c r="J27" s="38"/>
      <c r="K27" s="85"/>
      <c r="L27" s="86"/>
      <c r="M27" s="86"/>
      <c r="N27" s="86"/>
      <c r="O27" s="86"/>
      <c r="P27" s="87"/>
    </row>
    <row r="28" spans="1:16" x14ac:dyDescent="0.2">
      <c r="A28" s="98">
        <v>15</v>
      </c>
      <c r="B28" s="31" t="s">
        <v>65</v>
      </c>
      <c r="C28" s="37" t="s">
        <v>88</v>
      </c>
      <c r="D28" s="20" t="s">
        <v>60</v>
      </c>
      <c r="E28" s="20">
        <v>422</v>
      </c>
      <c r="F28" s="38"/>
      <c r="G28" s="38"/>
      <c r="H28" s="38"/>
      <c r="I28" s="38"/>
      <c r="J28" s="38"/>
      <c r="K28" s="85"/>
      <c r="L28" s="86"/>
      <c r="M28" s="86"/>
      <c r="N28" s="86"/>
      <c r="O28" s="86"/>
      <c r="P28" s="87"/>
    </row>
    <row r="29" spans="1:16" ht="56.25" x14ac:dyDescent="0.2">
      <c r="A29" s="98">
        <v>16</v>
      </c>
      <c r="B29" s="31" t="s">
        <v>65</v>
      </c>
      <c r="C29" s="37" t="s">
        <v>68</v>
      </c>
      <c r="D29" s="20" t="s">
        <v>60</v>
      </c>
      <c r="E29" s="20">
        <v>422</v>
      </c>
      <c r="F29" s="38"/>
      <c r="G29" s="38"/>
      <c r="H29" s="38"/>
      <c r="I29" s="38"/>
      <c r="J29" s="38"/>
      <c r="K29" s="85"/>
      <c r="L29" s="86"/>
      <c r="M29" s="86"/>
      <c r="N29" s="86"/>
      <c r="O29" s="86"/>
      <c r="P29" s="87"/>
    </row>
    <row r="30" spans="1:16" ht="22.5" x14ac:dyDescent="0.2">
      <c r="A30" s="98">
        <v>17</v>
      </c>
      <c r="B30" s="31" t="s">
        <v>65</v>
      </c>
      <c r="C30" s="37" t="s">
        <v>69</v>
      </c>
      <c r="D30" s="20" t="s">
        <v>59</v>
      </c>
      <c r="E30" s="20">
        <v>28</v>
      </c>
      <c r="F30" s="38"/>
      <c r="G30" s="38"/>
      <c r="H30" s="38"/>
      <c r="I30" s="38"/>
      <c r="J30" s="38"/>
      <c r="K30" s="85"/>
      <c r="L30" s="86"/>
      <c r="M30" s="86"/>
      <c r="N30" s="86"/>
      <c r="O30" s="86"/>
      <c r="P30" s="87"/>
    </row>
    <row r="31" spans="1:16" ht="22.5" x14ac:dyDescent="0.2">
      <c r="A31" s="98">
        <v>18</v>
      </c>
      <c r="B31" s="31" t="s">
        <v>65</v>
      </c>
      <c r="C31" s="37" t="s">
        <v>97</v>
      </c>
      <c r="D31" s="20" t="s">
        <v>70</v>
      </c>
      <c r="E31" s="20">
        <v>1</v>
      </c>
      <c r="F31" s="38"/>
      <c r="G31" s="38"/>
      <c r="H31" s="38"/>
      <c r="I31" s="38"/>
      <c r="J31" s="38"/>
      <c r="K31" s="85"/>
      <c r="L31" s="86"/>
      <c r="M31" s="86"/>
      <c r="N31" s="86"/>
      <c r="O31" s="86"/>
      <c r="P31" s="87"/>
    </row>
    <row r="32" spans="1:16" ht="22.5" x14ac:dyDescent="0.2">
      <c r="A32" s="98">
        <v>19</v>
      </c>
      <c r="B32" s="31" t="s">
        <v>65</v>
      </c>
      <c r="C32" s="37" t="s">
        <v>89</v>
      </c>
      <c r="D32" s="20" t="s">
        <v>59</v>
      </c>
      <c r="E32" s="20">
        <v>50.7</v>
      </c>
      <c r="F32" s="38"/>
      <c r="G32" s="38"/>
      <c r="H32" s="38"/>
      <c r="I32" s="38"/>
      <c r="J32" s="38"/>
      <c r="K32" s="85"/>
      <c r="L32" s="86"/>
      <c r="M32" s="86"/>
      <c r="N32" s="86"/>
      <c r="O32" s="86"/>
      <c r="P32" s="87"/>
    </row>
    <row r="33" spans="1:16" x14ac:dyDescent="0.2">
      <c r="A33" s="98">
        <v>20</v>
      </c>
      <c r="B33" s="31" t="s">
        <v>65</v>
      </c>
      <c r="C33" s="37" t="s">
        <v>90</v>
      </c>
      <c r="D33" s="20" t="s">
        <v>70</v>
      </c>
      <c r="E33" s="20">
        <v>3</v>
      </c>
      <c r="F33" s="38"/>
      <c r="G33" s="38"/>
      <c r="H33" s="38"/>
      <c r="I33" s="38"/>
      <c r="J33" s="38"/>
      <c r="K33" s="85"/>
      <c r="L33" s="86"/>
      <c r="M33" s="86"/>
      <c r="N33" s="86"/>
      <c r="O33" s="86"/>
      <c r="P33" s="87"/>
    </row>
    <row r="34" spans="1:16" ht="22.5" x14ac:dyDescent="0.2">
      <c r="A34" s="98">
        <v>21</v>
      </c>
      <c r="B34" s="31" t="s">
        <v>65</v>
      </c>
      <c r="C34" s="37" t="s">
        <v>71</v>
      </c>
      <c r="D34" s="20" t="s">
        <v>59</v>
      </c>
      <c r="E34" s="20">
        <v>63</v>
      </c>
      <c r="F34" s="38"/>
      <c r="G34" s="38"/>
      <c r="H34" s="38"/>
      <c r="I34" s="38"/>
      <c r="J34" s="38"/>
      <c r="K34" s="85"/>
      <c r="L34" s="86"/>
      <c r="M34" s="86"/>
      <c r="N34" s="86"/>
      <c r="O34" s="86"/>
      <c r="P34" s="87"/>
    </row>
    <row r="35" spans="1:16" ht="22.5" x14ac:dyDescent="0.2">
      <c r="A35" s="98">
        <v>22</v>
      </c>
      <c r="B35" s="31" t="s">
        <v>65</v>
      </c>
      <c r="C35" s="37" t="s">
        <v>72</v>
      </c>
      <c r="D35" s="20" t="s">
        <v>59</v>
      </c>
      <c r="E35" s="20">
        <v>72</v>
      </c>
      <c r="F35" s="38"/>
      <c r="G35" s="38"/>
      <c r="H35" s="38"/>
      <c r="I35" s="38"/>
      <c r="J35" s="38"/>
      <c r="K35" s="85"/>
      <c r="L35" s="86"/>
      <c r="M35" s="86"/>
      <c r="N35" s="86"/>
      <c r="O35" s="86"/>
      <c r="P35" s="87"/>
    </row>
    <row r="36" spans="1:16" ht="33.75" x14ac:dyDescent="0.2">
      <c r="A36" s="98">
        <v>23</v>
      </c>
      <c r="B36" s="31" t="s">
        <v>65</v>
      </c>
      <c r="C36" s="37" t="s">
        <v>100</v>
      </c>
      <c r="D36" s="20" t="s">
        <v>60</v>
      </c>
      <c r="E36" s="20">
        <v>870</v>
      </c>
      <c r="F36" s="38"/>
      <c r="G36" s="38"/>
      <c r="H36" s="38"/>
      <c r="I36" s="38"/>
      <c r="J36" s="38"/>
      <c r="K36" s="85"/>
      <c r="L36" s="86"/>
      <c r="M36" s="86"/>
      <c r="N36" s="86"/>
      <c r="O36" s="86"/>
      <c r="P36" s="87"/>
    </row>
    <row r="37" spans="1:16" x14ac:dyDescent="0.2">
      <c r="A37" s="98">
        <v>24</v>
      </c>
      <c r="B37" s="31" t="s">
        <v>65</v>
      </c>
      <c r="C37" s="95" t="s">
        <v>91</v>
      </c>
      <c r="D37" s="20"/>
      <c r="E37" s="20"/>
      <c r="F37" s="38"/>
      <c r="G37" s="38"/>
      <c r="H37" s="38"/>
      <c r="I37" s="38"/>
      <c r="J37" s="38"/>
      <c r="K37" s="85"/>
      <c r="L37" s="86"/>
      <c r="M37" s="86"/>
      <c r="N37" s="86"/>
      <c r="O37" s="86"/>
      <c r="P37" s="87"/>
    </row>
    <row r="38" spans="1:16" ht="22.5" x14ac:dyDescent="0.2">
      <c r="A38" s="98">
        <v>25</v>
      </c>
      <c r="B38" s="31" t="s">
        <v>65</v>
      </c>
      <c r="C38" s="37" t="s">
        <v>92</v>
      </c>
      <c r="D38" s="20" t="s">
        <v>60</v>
      </c>
      <c r="E38" s="20">
        <v>11.2</v>
      </c>
      <c r="F38" s="38"/>
      <c r="G38" s="38"/>
      <c r="H38" s="38"/>
      <c r="I38" s="38"/>
      <c r="J38" s="38"/>
      <c r="K38" s="85"/>
      <c r="L38" s="86"/>
      <c r="M38" s="86"/>
      <c r="N38" s="86"/>
      <c r="O38" s="86"/>
      <c r="P38" s="87"/>
    </row>
    <row r="39" spans="1:16" ht="22.5" x14ac:dyDescent="0.2">
      <c r="A39" s="98">
        <v>26</v>
      </c>
      <c r="B39" s="31" t="s">
        <v>65</v>
      </c>
      <c r="C39" s="37" t="s">
        <v>93</v>
      </c>
      <c r="D39" s="20" t="s">
        <v>60</v>
      </c>
      <c r="E39" s="20">
        <v>2.1500000000000004</v>
      </c>
      <c r="F39" s="38"/>
      <c r="G39" s="38"/>
      <c r="H39" s="38"/>
      <c r="I39" s="38"/>
      <c r="J39" s="38"/>
      <c r="K39" s="85"/>
      <c r="L39" s="86"/>
      <c r="M39" s="86"/>
      <c r="N39" s="86"/>
      <c r="O39" s="86"/>
      <c r="P39" s="87"/>
    </row>
    <row r="40" spans="1:16" ht="33.75" x14ac:dyDescent="0.2">
      <c r="A40" s="98">
        <v>27</v>
      </c>
      <c r="B40" s="31" t="s">
        <v>65</v>
      </c>
      <c r="C40" s="37" t="s">
        <v>94</v>
      </c>
      <c r="D40" s="20" t="s">
        <v>60</v>
      </c>
      <c r="E40" s="20">
        <v>10.73</v>
      </c>
      <c r="F40" s="38"/>
      <c r="G40" s="38"/>
      <c r="H40" s="38"/>
      <c r="I40" s="38"/>
      <c r="J40" s="38"/>
      <c r="K40" s="85"/>
      <c r="L40" s="86"/>
      <c r="M40" s="86"/>
      <c r="N40" s="86"/>
      <c r="O40" s="86"/>
      <c r="P40" s="87"/>
    </row>
    <row r="41" spans="1:16" ht="22.5" x14ac:dyDescent="0.2">
      <c r="A41" s="98">
        <v>28</v>
      </c>
      <c r="B41" s="31" t="s">
        <v>65</v>
      </c>
      <c r="C41" s="37" t="s">
        <v>95</v>
      </c>
      <c r="D41" s="20" t="s">
        <v>60</v>
      </c>
      <c r="E41" s="20">
        <v>25.5</v>
      </c>
      <c r="F41" s="38"/>
      <c r="G41" s="38"/>
      <c r="H41" s="38"/>
      <c r="I41" s="38"/>
      <c r="J41" s="38"/>
      <c r="K41" s="85"/>
      <c r="L41" s="86"/>
      <c r="M41" s="86"/>
      <c r="N41" s="86"/>
      <c r="O41" s="86"/>
      <c r="P41" s="87"/>
    </row>
    <row r="42" spans="1:16" ht="34.5" thickBot="1" x14ac:dyDescent="0.25">
      <c r="A42" s="98">
        <v>29</v>
      </c>
      <c r="B42" s="31" t="s">
        <v>65</v>
      </c>
      <c r="C42" s="95" t="s">
        <v>99</v>
      </c>
      <c r="D42" s="20"/>
      <c r="E42" s="20"/>
      <c r="F42" s="38"/>
      <c r="G42" s="38"/>
      <c r="H42" s="38"/>
      <c r="I42" s="38"/>
      <c r="J42" s="38"/>
      <c r="K42" s="85"/>
      <c r="L42" s="86"/>
      <c r="M42" s="86"/>
      <c r="N42" s="86"/>
      <c r="O42" s="86"/>
      <c r="P42" s="87"/>
    </row>
    <row r="43" spans="1:16" ht="12" thickBot="1" x14ac:dyDescent="0.25">
      <c r="A43" s="166" t="s">
        <v>61</v>
      </c>
      <c r="B43" s="167"/>
      <c r="C43" s="167"/>
      <c r="D43" s="167"/>
      <c r="E43" s="167"/>
      <c r="F43" s="167"/>
      <c r="G43" s="167"/>
      <c r="H43" s="167"/>
      <c r="I43" s="167"/>
      <c r="J43" s="167"/>
      <c r="K43" s="168"/>
      <c r="L43" s="47">
        <f>SUM(M14:M42)</f>
        <v>0</v>
      </c>
      <c r="M43" s="47">
        <f>SUM(N14:N42)</f>
        <v>0</v>
      </c>
      <c r="N43" s="47">
        <f>SUM(O14:O42)</f>
        <v>0</v>
      </c>
      <c r="O43" s="47">
        <f>SUM(P14:P42)</f>
        <v>0</v>
      </c>
      <c r="P43" s="88">
        <f>SUM(Q14:Q42)</f>
        <v>0</v>
      </c>
    </row>
    <row r="44" spans="1:16" x14ac:dyDescent="0.2">
      <c r="A44" s="14"/>
      <c r="B44" s="14"/>
      <c r="C44" s="14"/>
      <c r="D44" s="14"/>
      <c r="E44" s="82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1:16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</row>
    <row r="46" spans="1:16" x14ac:dyDescent="0.2">
      <c r="A46" s="1" t="s">
        <v>16</v>
      </c>
      <c r="B46" s="14"/>
      <c r="C46" s="163">
        <f>'Kops a'!C25:H25</f>
        <v>0</v>
      </c>
      <c r="D46" s="163"/>
      <c r="E46" s="164"/>
      <c r="F46" s="163"/>
      <c r="G46" s="163"/>
      <c r="H46" s="163"/>
      <c r="I46" s="14"/>
      <c r="J46" s="14"/>
      <c r="K46" s="14"/>
      <c r="L46" s="14"/>
      <c r="M46" s="14"/>
      <c r="N46" s="14"/>
      <c r="O46" s="14"/>
      <c r="P46" s="14"/>
    </row>
    <row r="47" spans="1:16" x14ac:dyDescent="0.2">
      <c r="A47" s="14"/>
      <c r="B47" s="14"/>
      <c r="C47" s="101" t="s">
        <v>17</v>
      </c>
      <c r="D47" s="101"/>
      <c r="E47" s="165"/>
      <c r="F47" s="101"/>
      <c r="G47" s="101"/>
      <c r="H47" s="101"/>
      <c r="I47" s="14"/>
      <c r="J47" s="14"/>
      <c r="K47" s="14"/>
      <c r="L47" s="14"/>
      <c r="M47" s="14"/>
      <c r="N47" s="14"/>
      <c r="O47" s="14"/>
      <c r="P47" s="14"/>
    </row>
    <row r="48" spans="1:16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</row>
    <row r="49" spans="1:16" x14ac:dyDescent="0.2">
      <c r="A49" s="62" t="str">
        <f>'Kops a'!A28</f>
        <v>Tāme sastādīta 2022.gada</v>
      </c>
      <c r="B49" s="63"/>
      <c r="C49" s="63"/>
      <c r="D49" s="63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</row>
    <row r="50" spans="1:16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</row>
    <row r="51" spans="1:16" x14ac:dyDescent="0.2">
      <c r="A51" s="1" t="s">
        <v>44</v>
      </c>
      <c r="B51" s="14"/>
      <c r="C51" s="163">
        <f>'Kops a'!C30:H30</f>
        <v>0</v>
      </c>
      <c r="D51" s="163"/>
      <c r="E51" s="163"/>
      <c r="F51" s="163"/>
      <c r="G51" s="163"/>
      <c r="H51" s="163"/>
      <c r="I51" s="14"/>
      <c r="J51" s="14"/>
      <c r="K51" s="14"/>
      <c r="L51" s="14"/>
      <c r="M51" s="14"/>
      <c r="N51" s="14"/>
      <c r="O51" s="14"/>
      <c r="P51" s="14"/>
    </row>
    <row r="52" spans="1:16" x14ac:dyDescent="0.2">
      <c r="A52" s="14"/>
      <c r="B52" s="14"/>
      <c r="C52" s="101" t="s">
        <v>17</v>
      </c>
      <c r="D52" s="101"/>
      <c r="E52" s="101"/>
      <c r="F52" s="101"/>
      <c r="G52" s="101"/>
      <c r="H52" s="101"/>
      <c r="I52" s="14"/>
      <c r="J52" s="14"/>
      <c r="K52" s="14"/>
      <c r="L52" s="14"/>
      <c r="M52" s="14"/>
      <c r="N52" s="14"/>
      <c r="O52" s="14"/>
      <c r="P52" s="14"/>
    </row>
    <row r="53" spans="1:16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</row>
    <row r="54" spans="1:16" x14ac:dyDescent="0.2">
      <c r="A54" s="62" t="s">
        <v>62</v>
      </c>
      <c r="B54" s="63"/>
      <c r="C54" s="83">
        <f>'Kops a'!C33</f>
        <v>0</v>
      </c>
      <c r="D54" s="39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</row>
    <row r="55" spans="1:16" x14ac:dyDescent="0.2">
      <c r="A55" s="93"/>
      <c r="B55" s="14"/>
      <c r="C55" s="82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</row>
    <row r="56" spans="1:16" ht="13.5" x14ac:dyDescent="0.2">
      <c r="A56" s="71"/>
      <c r="C56" s="75"/>
    </row>
    <row r="57" spans="1:16" ht="12" x14ac:dyDescent="0.2">
      <c r="A57" s="94"/>
      <c r="C57" s="75"/>
    </row>
    <row r="58" spans="1:16" ht="12" x14ac:dyDescent="0.2">
      <c r="A58" s="94"/>
      <c r="C58" s="75"/>
    </row>
    <row r="59" spans="1:16" x14ac:dyDescent="0.2">
      <c r="A59" s="93"/>
      <c r="C59" s="75"/>
    </row>
    <row r="60" spans="1:16" x14ac:dyDescent="0.2">
      <c r="C60" s="75"/>
    </row>
    <row r="61" spans="1:16" x14ac:dyDescent="0.2">
      <c r="C61" s="75"/>
    </row>
    <row r="72" spans="3:5" x14ac:dyDescent="0.2">
      <c r="C72" s="75"/>
      <c r="D72" s="75"/>
      <c r="E72" s="75"/>
    </row>
    <row r="73" spans="3:5" x14ac:dyDescent="0.2">
      <c r="C73" s="75"/>
      <c r="D73" s="75"/>
      <c r="E73" s="75"/>
    </row>
    <row r="74" spans="3:5" x14ac:dyDescent="0.2">
      <c r="C74" s="75"/>
      <c r="D74" s="75"/>
      <c r="E74" s="75"/>
    </row>
    <row r="75" spans="3:5" x14ac:dyDescent="0.2">
      <c r="C75" s="75"/>
      <c r="D75" s="75"/>
      <c r="E75" s="75"/>
    </row>
    <row r="76" spans="3:5" x14ac:dyDescent="0.2">
      <c r="C76" s="75"/>
      <c r="D76" s="75"/>
      <c r="E76" s="75"/>
    </row>
    <row r="77" spans="3:5" x14ac:dyDescent="0.2">
      <c r="C77" s="75"/>
      <c r="D77" s="75"/>
      <c r="E77" s="75"/>
    </row>
    <row r="78" spans="3:5" x14ac:dyDescent="0.2">
      <c r="C78" s="75"/>
      <c r="D78" s="75"/>
      <c r="E78" s="75"/>
    </row>
  </sheetData>
  <mergeCells count="22">
    <mergeCell ref="E12:E13"/>
    <mergeCell ref="C51:H51"/>
    <mergeCell ref="C52:H52"/>
    <mergeCell ref="C46:H46"/>
    <mergeCell ref="C47:H47"/>
    <mergeCell ref="A43:K43"/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</mergeCells>
  <conditionalFormatting sqref="I14:J42 A14:G35 A42:B42 D42:G42 A37:G41 A36:B36 D36:G36">
    <cfRule type="cellIs" dxfId="16" priority="41" operator="equal">
      <formula>0</formula>
    </cfRule>
  </conditionalFormatting>
  <conditionalFormatting sqref="N9:O9 H14:H42 K14:P42">
    <cfRule type="cellIs" dxfId="15" priority="39" operator="equal">
      <formula>0</formula>
    </cfRule>
  </conditionalFormatting>
  <conditionalFormatting sqref="A9:F9">
    <cfRule type="containsText" dxfId="14" priority="37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3" priority="36" operator="equal">
      <formula>0</formula>
    </cfRule>
  </conditionalFormatting>
  <conditionalFormatting sqref="O10:P10">
    <cfRule type="cellIs" dxfId="12" priority="35" operator="equal">
      <formula>"20__. gada __. _________"</formula>
    </cfRule>
  </conditionalFormatting>
  <conditionalFormatting sqref="A43:K43">
    <cfRule type="containsText" dxfId="11" priority="33" operator="containsText" text="Tiešās izmaksas kopā, t. sk. darba devēja sociālais nodoklis __.__% ">
      <formula>NOT(ISERROR(SEARCH("Tiešās izmaksas kopā, t. sk. darba devēja sociālais nodoklis __.__% ",A43)))</formula>
    </cfRule>
  </conditionalFormatting>
  <conditionalFormatting sqref="C51:H51">
    <cfRule type="cellIs" dxfId="10" priority="30" operator="equal">
      <formula>0</formula>
    </cfRule>
  </conditionalFormatting>
  <conditionalFormatting sqref="C46:H46">
    <cfRule type="cellIs" dxfId="9" priority="29" operator="equal">
      <formula>0</formula>
    </cfRule>
  </conditionalFormatting>
  <conditionalFormatting sqref="L43:P43">
    <cfRule type="cellIs" dxfId="8" priority="28" operator="equal">
      <formula>0</formula>
    </cfRule>
  </conditionalFormatting>
  <conditionalFormatting sqref="C4:I4">
    <cfRule type="cellIs" dxfId="7" priority="27" operator="equal">
      <formula>0</formula>
    </cfRule>
  </conditionalFormatting>
  <conditionalFormatting sqref="D5:L8">
    <cfRule type="cellIs" dxfId="6" priority="25" operator="equal">
      <formula>0</formula>
    </cfRule>
  </conditionalFormatting>
  <conditionalFormatting sqref="C51:H51 C54 C46:H46">
    <cfRule type="cellIs" dxfId="5" priority="24" operator="equal">
      <formula>0</formula>
    </cfRule>
  </conditionalFormatting>
  <conditionalFormatting sqref="D1">
    <cfRule type="cellIs" dxfId="4" priority="23" operator="equal">
      <formula>0</formula>
    </cfRule>
  </conditionalFormatting>
  <conditionalFormatting sqref="C42">
    <cfRule type="cellIs" dxfId="3" priority="2" operator="equal">
      <formula>0</formula>
    </cfRule>
  </conditionalFormatting>
  <conditionalFormatting sqref="C36">
    <cfRule type="cellIs" dxfId="2" priority="1" operator="equal">
      <formula>0</formula>
    </cfRule>
  </conditionalFormatting>
  <pageMargins left="0.7" right="0.7" top="0.75" bottom="0.75" header="0.3" footer="0.3"/>
  <pageSetup paperSize="9" scale="93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2" operator="containsText" id="{BC596309-6EE4-47E0-A590-F3D2F6DA868B}">
            <xm:f>NOT(ISERROR(SEARCH("Tāme sastādīta ____. gada ___. ______________",A49)))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A49</xm:sqref>
        </x14:conditionalFormatting>
        <x14:conditionalFormatting xmlns:xm="http://schemas.microsoft.com/office/excel/2006/main">
          <x14:cfRule type="containsText" priority="31" operator="containsText" id="{A5053C80-E745-4777-A201-BBBD02E74FC0}">
            <xm:f>NOT(ISERROR(SEARCH("Sertifikāta Nr. _________________________________",A54)))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3</vt:i4>
      </vt:variant>
    </vt:vector>
  </HeadingPairs>
  <TitlesOfParts>
    <vt:vector size="3" baseType="lpstr">
      <vt:lpstr>Kopt a</vt:lpstr>
      <vt:lpstr>Kops a</vt:lpstr>
      <vt:lpstr>1a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Armands Ūbelis</dc:creator>
  <cp:keywords/>
  <dc:description/>
  <cp:lastModifiedBy>Prezenta</cp:lastModifiedBy>
  <cp:revision/>
  <dcterms:created xsi:type="dcterms:W3CDTF">2019-03-11T11:42:22Z</dcterms:created>
  <dcterms:modified xsi:type="dcterms:W3CDTF">2022-02-08T10:19:03Z</dcterms:modified>
  <cp:category/>
  <cp:contentStatus/>
</cp:coreProperties>
</file>