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7"/>
  </bookViews>
  <sheets>
    <sheet name="TS1" sheetId="1" state="visible" r:id="rId2"/>
    <sheet name="TS2" sheetId="2" state="visible" r:id="rId3"/>
    <sheet name="TS3" sheetId="3" state="visible" r:id="rId4"/>
    <sheet name="TS4" sheetId="4" state="visible" r:id="rId5"/>
    <sheet name="ELT" sheetId="5" state="visible" r:id="rId6"/>
    <sheet name="LKT" sheetId="6" state="visible" r:id="rId7"/>
    <sheet name="kopt " sheetId="7" state="visible" r:id="rId8"/>
    <sheet name="kopsav " sheetId="8" state="visible" r:id="rId9"/>
  </sheets>
  <externalReferences>
    <externalReference r:id="rId10"/>
  </externalReferences>
  <definedNames>
    <definedName function="false" hidden="false" localSheetId="0" name="_xlnm.Print_Area" vbProcedure="false">TS1!$A$1:$P$105</definedName>
    <definedName function="false" hidden="false" name="A" vbProcedure="false">'[1]2'!$A$1</definedName>
    <definedName function="false" hidden="false" name="P"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<sst xmlns="http://schemas.openxmlformats.org/spreadsheetml/2006/main" count="877" uniqueCount="226">
  <si>
    <t xml:space="preserve">Lokālā tāme Nr. 1</t>
  </si>
  <si>
    <t xml:space="preserve">Labiekārtošanas darbi - Kad. nr. 17000420660, E. Tise iela nr. 67</t>
  </si>
  <si>
    <t xml:space="preserve">Objekta nosaukums: Dzīvojamo māju teritoriju labiekārtojuma pārbūve E. Tisē ielā 67, 69, 75, Liepajā.</t>
  </si>
  <si>
    <t xml:space="preserve">Būves nosaukums: Teritorijas labiekārtojums</t>
  </si>
  <si>
    <t xml:space="preserve">Objekta adrese: E. Tisē ielā 67, 69, 75, Liepaja.</t>
  </si>
  <si>
    <t xml:space="preserve">Pasūtījuma Nr. 518</t>
  </si>
  <si>
    <t xml:space="preserve">Tāmes izmaksas</t>
  </si>
  <si>
    <t xml:space="preserve">euro</t>
  </si>
  <si>
    <t xml:space="preserve">Tāme sastādīta 2022.gada tirgus cenās, pamatojoties uz būvprojektu</t>
  </si>
  <si>
    <t xml:space="preserve">Tāme sastādīta 2022. gada decembrī</t>
  </si>
  <si>
    <t xml:space="preserve">Nr.p.k.</t>
  </si>
  <si>
    <t xml:space="preserve">Darba nosaukums</t>
  </si>
  <si>
    <t xml:space="preserve">Mērvie nība</t>
  </si>
  <si>
    <t xml:space="preserve">Daudzums mērvienībā</t>
  </si>
  <si>
    <t xml:space="preserve">Daudzums</t>
  </si>
  <si>
    <t xml:space="preserve">Vienības izmaksas</t>
  </si>
  <si>
    <t xml:space="preserve">Kopā uz visu apjomu</t>
  </si>
  <si>
    <t xml:space="preserve">laika norma (c/h)</t>
  </si>
  <si>
    <r>
      <rPr>
        <b val="true"/>
        <sz val="10"/>
        <rFont val="Arial Narrow"/>
        <family val="2"/>
        <charset val="186"/>
      </rPr>
      <t xml:space="preserve">darba samaksas likme (</t>
    </r>
    <r>
      <rPr>
        <b val="true"/>
        <i val="true"/>
        <sz val="10"/>
        <rFont val="Arial Narrow"/>
        <family val="2"/>
        <charset val="186"/>
      </rPr>
      <t xml:space="preserve">euro</t>
    </r>
    <r>
      <rPr>
        <b val="true"/>
        <sz val="10"/>
        <rFont val="Arial Narrow"/>
        <family val="2"/>
        <charset val="186"/>
      </rPr>
      <t xml:space="preserve">/h)</t>
    </r>
  </si>
  <si>
    <r>
      <rPr>
        <b val="true"/>
        <sz val="10"/>
        <rFont val="Arial Narrow"/>
        <family val="2"/>
        <charset val="186"/>
      </rPr>
      <t xml:space="preserve">darba alga (</t>
    </r>
    <r>
      <rPr>
        <b val="true"/>
        <i val="true"/>
        <sz val="10"/>
        <rFont val="Arial Narrow"/>
        <family val="2"/>
        <charset val="186"/>
      </rPr>
      <t xml:space="preserve">euro</t>
    </r>
    <r>
      <rPr>
        <b val="true"/>
        <sz val="10"/>
        <rFont val="Arial Narrow"/>
        <family val="2"/>
        <charset val="186"/>
      </rPr>
      <t xml:space="preserve">)</t>
    </r>
  </si>
  <si>
    <r>
      <rPr>
        <b val="true"/>
        <sz val="10"/>
        <rFont val="Arial Narrow"/>
        <family val="2"/>
        <charset val="186"/>
      </rPr>
      <t xml:space="preserve">materiāli (</t>
    </r>
    <r>
      <rPr>
        <b val="true"/>
        <i val="true"/>
        <sz val="10"/>
        <rFont val="Arial Narrow"/>
        <family val="2"/>
        <charset val="186"/>
      </rPr>
      <t xml:space="preserve">euro</t>
    </r>
    <r>
      <rPr>
        <b val="true"/>
        <sz val="10"/>
        <rFont val="Arial Narrow"/>
        <family val="2"/>
        <charset val="186"/>
      </rPr>
      <t xml:space="preserve">)</t>
    </r>
  </si>
  <si>
    <r>
      <rPr>
        <b val="true"/>
        <sz val="10"/>
        <rFont val="Arial Narrow"/>
        <family val="2"/>
        <charset val="186"/>
      </rPr>
      <t xml:space="preserve">mehānismi (</t>
    </r>
    <r>
      <rPr>
        <b val="true"/>
        <i val="true"/>
        <sz val="10"/>
        <rFont val="Arial Narrow"/>
        <family val="2"/>
        <charset val="186"/>
      </rPr>
      <t xml:space="preserve">euro</t>
    </r>
    <r>
      <rPr>
        <b val="true"/>
        <sz val="10"/>
        <rFont val="Arial Narrow"/>
        <family val="2"/>
        <charset val="186"/>
      </rPr>
      <t xml:space="preserve">)</t>
    </r>
  </si>
  <si>
    <r>
      <rPr>
        <b val="true"/>
        <sz val="10"/>
        <rFont val="Arial Narrow"/>
        <family val="2"/>
        <charset val="186"/>
      </rPr>
      <t xml:space="preserve">kopā (</t>
    </r>
    <r>
      <rPr>
        <b val="true"/>
        <i val="true"/>
        <sz val="10"/>
        <rFont val="Arial Narrow"/>
        <family val="2"/>
        <charset val="186"/>
      </rPr>
      <t xml:space="preserve">euro</t>
    </r>
    <r>
      <rPr>
        <b val="true"/>
        <sz val="10"/>
        <rFont val="Arial Narrow"/>
        <family val="2"/>
        <charset val="186"/>
      </rPr>
      <t xml:space="preserve">)</t>
    </r>
  </si>
  <si>
    <t xml:space="preserve">darbietilpība (c/h)</t>
  </si>
  <si>
    <r>
      <rPr>
        <b val="true"/>
        <sz val="10"/>
        <rFont val="Arial Narrow"/>
        <family val="2"/>
        <charset val="186"/>
      </rPr>
      <t xml:space="preserve">darba alga </t>
    </r>
    <r>
      <rPr>
        <b val="true"/>
        <i val="true"/>
        <sz val="10"/>
        <rFont val="Arial Narrow"/>
        <family val="2"/>
        <charset val="186"/>
      </rPr>
      <t xml:space="preserve">(euro)</t>
    </r>
  </si>
  <si>
    <r>
      <rPr>
        <b val="true"/>
        <sz val="10"/>
        <rFont val="Arial Narrow"/>
        <family val="2"/>
        <charset val="186"/>
      </rPr>
      <t xml:space="preserve">summa (</t>
    </r>
    <r>
      <rPr>
        <b val="true"/>
        <i val="true"/>
        <sz val="10"/>
        <rFont val="Arial Narrow"/>
        <family val="2"/>
        <charset val="186"/>
      </rPr>
      <t xml:space="preserve">euro</t>
    </r>
    <r>
      <rPr>
        <b val="true"/>
        <sz val="10"/>
        <rFont val="Arial Narrow"/>
        <family val="2"/>
        <charset val="186"/>
      </rPr>
      <t xml:space="preserve">)</t>
    </r>
  </si>
  <si>
    <t xml:space="preserve">Demontāža, zemes darbi</t>
  </si>
  <si>
    <t xml:space="preserve">Esošu koku nociršana</t>
  </si>
  <si>
    <t xml:space="preserve">gb</t>
  </si>
  <si>
    <t xml:space="preserve">Esošu betona/metāla konstrukciju demontāža</t>
  </si>
  <si>
    <t xml:space="preserve">t.m</t>
  </si>
  <si>
    <t xml:space="preserve">Esošu segumu, grunts norakšana pa teritoriju</t>
  </si>
  <si>
    <r>
      <rPr>
        <sz val="10"/>
        <rFont val="Arial Narrow"/>
        <family val="2"/>
        <charset val="186"/>
      </rPr>
      <t xml:space="preserve">m</t>
    </r>
    <r>
      <rPr>
        <vertAlign val="superscript"/>
        <sz val="10"/>
        <rFont val="Arial Narrow"/>
        <family val="2"/>
        <charset val="186"/>
      </rPr>
      <t xml:space="preserve">2</t>
    </r>
  </si>
  <si>
    <t xml:space="preserve">Noraktās virskārtas, būvgružu savākšana, utilizācija</t>
  </si>
  <si>
    <r>
      <rPr>
        <sz val="10"/>
        <rFont val="Arial Narrow"/>
        <family val="2"/>
        <charset val="186"/>
      </rPr>
      <t xml:space="preserve">m</t>
    </r>
    <r>
      <rPr>
        <vertAlign val="superscript"/>
        <sz val="10"/>
        <rFont val="Arial Narrow"/>
        <family val="2"/>
        <charset val="186"/>
      </rPr>
      <t xml:space="preserve">3</t>
    </r>
  </si>
  <si>
    <t xml:space="preserve">Segumi un apmales</t>
  </si>
  <si>
    <t xml:space="preserve">Projektēta bruģakm. stāvvietām, prizma 200x100x60, pelēks, izbūve</t>
  </si>
  <si>
    <r>
      <rPr>
        <sz val="10"/>
        <rFont val="Arial Narrow"/>
        <family val="2"/>
        <charset val="186"/>
      </rPr>
      <t xml:space="preserve">m</t>
    </r>
    <r>
      <rPr>
        <vertAlign val="superscript"/>
        <sz val="10"/>
        <color rgb="FF000000"/>
        <rFont val="Arial Narrow"/>
        <family val="2"/>
        <charset val="186"/>
      </rPr>
      <t xml:space="preserve">2</t>
    </r>
  </si>
  <si>
    <t xml:space="preserve">betona bruģakmens Prizma 200x100x60 pelēks</t>
  </si>
  <si>
    <t xml:space="preserve">izlīdzinoša kārta 3-5cm, sīkšķembas Fr.0/5</t>
  </si>
  <si>
    <r>
      <rPr>
        <sz val="10"/>
        <rFont val="Arial Narrow"/>
        <family val="2"/>
        <charset val="186"/>
      </rPr>
      <t xml:space="preserve">m</t>
    </r>
    <r>
      <rPr>
        <vertAlign val="superscript"/>
        <sz val="10"/>
        <color rgb="FF000000"/>
        <rFont val="Arial Narrow"/>
        <family val="2"/>
        <charset val="186"/>
      </rPr>
      <t xml:space="preserve">3</t>
    </r>
  </si>
  <si>
    <t xml:space="preserve">nesošā kārta - šķembu maisījums 0/45, 12cm</t>
  </si>
  <si>
    <t xml:space="preserve">Projektētas betona bruģa segumas, stāvvietai, izbūve</t>
  </si>
  <si>
    <t xml:space="preserve">betona bruģakmens Prizma 200x100x60 sarkans</t>
  </si>
  <si>
    <t xml:space="preserve">Projektēta bruģakm. brauktuvei, prizma 200x100x80, pelēks, izbūve</t>
  </si>
  <si>
    <t xml:space="preserve">betona bruģakmens Prizma 200x100x80 pelēks</t>
  </si>
  <si>
    <t xml:space="preserve">Projektēts betona bruģa segums, ietvei</t>
  </si>
  <si>
    <t xml:space="preserve">bet. bruģakmens Prizma 200x100x60 pelēks/sarkans</t>
  </si>
  <si>
    <t xml:space="preserve">Projektēta grants šķembu ieseguma izbūve</t>
  </si>
  <si>
    <t xml:space="preserve">grants šķembas</t>
  </si>
  <si>
    <t xml:space="preserve">Projektēts dabīgā bruģakmens iesegums</t>
  </si>
  <si>
    <t xml:space="preserve">dabīgais bruģakmens</t>
  </si>
  <si>
    <t xml:space="preserve">Projektētas betona atbalsta sieniņas, skatīt AR-7, griezums 3-3, izbūve (94 m)</t>
  </si>
  <si>
    <t xml:space="preserve">Būvbedres rakšana aizbēršana</t>
  </si>
  <si>
    <t xml:space="preserve">Šķembu pabērums 150 mm, blietēšana</t>
  </si>
  <si>
    <t xml:space="preserve">šķembu maisījums 0/45, 15cm</t>
  </si>
  <si>
    <t xml:space="preserve">Veidņu izbūve, demontāža</t>
  </si>
  <si>
    <t xml:space="preserve">inventāru veidņu komplekta noma</t>
  </si>
  <si>
    <t xml:space="preserve">Atbalstsienas stiegrošana</t>
  </si>
  <si>
    <t xml:space="preserve">stiegrojums</t>
  </si>
  <si>
    <t xml:space="preserve">kg</t>
  </si>
  <si>
    <t xml:space="preserve">sienamās stieplītes </t>
  </si>
  <si>
    <t xml:space="preserve">distanceri</t>
  </si>
  <si>
    <t xml:space="preserve">Atbalstsienas betonēšana izveidojot slīpumu augšmalā</t>
  </si>
  <si>
    <t xml:space="preserve">m3</t>
  </si>
  <si>
    <t xml:space="preserve">betons C20/25 ar transportu un sūknēšanu</t>
  </si>
  <si>
    <t xml:space="preserve">Projektētu. betona kāpņu, skatīt AR-9, 10, geiz., 10-10, 11-11, izbūve (8m2)</t>
  </si>
  <si>
    <t xml:space="preserve">dēļi 25 mm veidņiem</t>
  </si>
  <si>
    <t xml:space="preserve">Pamata betona kārtas stiegrošana</t>
  </si>
  <si>
    <t xml:space="preserve">stiegrojuma siets 5x100x100</t>
  </si>
  <si>
    <t xml:space="preserve">Betona montāžas kārtas izbūve</t>
  </si>
  <si>
    <t xml:space="preserve">Betona pakāpienu montāža</t>
  </si>
  <si>
    <t xml:space="preserve">rūpnieciski izgatavoti pakāpieni 100(h)x600x1200</t>
  </si>
  <si>
    <t xml:space="preserve">Proj. betona bordakmens 100x30x15</t>
  </si>
  <si>
    <t xml:space="preserve">m</t>
  </si>
  <si>
    <t xml:space="preserve">Betona ielas apmale (BR100.30.15)</t>
  </si>
  <si>
    <t xml:space="preserve">m </t>
  </si>
  <si>
    <t xml:space="preserve">betons B15</t>
  </si>
  <si>
    <t xml:space="preserve">Proj. betona bordakmens 100x22x15</t>
  </si>
  <si>
    <t xml:space="preserve">Betona ielas apmale (BR1000.220.150)</t>
  </si>
  <si>
    <t xml:space="preserve">Proj. betona bordakmens BR100.20.8 izbūve ietvei</t>
  </si>
  <si>
    <t xml:space="preserve">ietves apmale 100.20.8</t>
  </si>
  <si>
    <t xml:space="preserve">Koku stādīšana, ieskaitot bedres rakšanu un piebēršanu</t>
  </si>
  <si>
    <t xml:space="preserve">iestādāmi koki, Liepas, diam. = 100-150 mm</t>
  </si>
  <si>
    <t xml:space="preserve">melnzeme</t>
  </si>
  <si>
    <t xml:space="preserve">krūmu stādīšana, ieskaitot bedres rakšanu un piebēršanu</t>
  </si>
  <si>
    <t xml:space="preserve">iestādāmi košuma krūmi, spirejas, h = 400-600 mm</t>
  </si>
  <si>
    <t xml:space="preserve">Projektēts zāliens </t>
  </si>
  <si>
    <t xml:space="preserve">zāliena sēklas, 30g/m2</t>
  </si>
  <si>
    <t xml:space="preserve">augsne</t>
  </si>
  <si>
    <t xml:space="preserve">Soliņu uzstādīšana, ieskaitot būvbedres rakšanu un iebetonēšanu</t>
  </si>
  <si>
    <t xml:space="preserve">soliņš - KMS 17 70 80 01 A</t>
  </si>
  <si>
    <t xml:space="preserve">betons C20/25 pamatam</t>
  </si>
  <si>
    <t xml:space="preserve">Atkritumu urnu uzstādīšana, ieskaitot būvbedres rakšanu un iebetonēšanu</t>
  </si>
  <si>
    <t xml:space="preserve">atkritumu urna - UK 43 43 64 B 500 final 4</t>
  </si>
  <si>
    <t xml:space="preserve">Velo statīvu uzstādīšana</t>
  </si>
  <si>
    <t xml:space="preserve">velosipēdu turētājs, VT 42 45 3-7a 580 final. </t>
  </si>
  <si>
    <t xml:space="preserve">Tiešās izmaksas kopā</t>
  </si>
  <si>
    <t xml:space="preserve">Pieskaitāmās izmaksas:</t>
  </si>
  <si>
    <t xml:space="preserve">%</t>
  </si>
  <si>
    <t xml:space="preserve">Plānotā peļņa:</t>
  </si>
  <si>
    <t xml:space="preserve">Kopā:</t>
  </si>
  <si>
    <t xml:space="preserve">Sastādija:                                                 Andris Keidāns;  </t>
  </si>
  <si>
    <t xml:space="preserve">               (paraksts un tā atšifrējums, datums)</t>
  </si>
  <si>
    <t xml:space="preserve">Pārbaudīja:                                                 Uldis Ekšteins;  </t>
  </si>
  <si>
    <t xml:space="preserve">             (paraksts un tā atšifrējums, datums)</t>
  </si>
  <si>
    <t xml:space="preserve">Sertifikāta nr. 1-00415</t>
  </si>
  <si>
    <t xml:space="preserve">Lokālā tāme Nr. 2</t>
  </si>
  <si>
    <t xml:space="preserve">Labiekārtošanas darbi - Kad. nr. 17000420661, E. Tise iela nr. 69</t>
  </si>
  <si>
    <t xml:space="preserve">betona bruģakmens Prizma 200x100x60 pelēks/sarkans</t>
  </si>
  <si>
    <t xml:space="preserve">Projektēts atjaunojams asfalta iesegums</t>
  </si>
  <si>
    <t xml:space="preserve">asfalts 70 mm</t>
  </si>
  <si>
    <t xml:space="preserve">Projektētas betona atbalsta sieniņas, skatīt AR-7, griezums 3-3, izbūve (140m)</t>
  </si>
  <si>
    <t xml:space="preserve">Lokālā tāme Nr. 3</t>
  </si>
  <si>
    <t xml:space="preserve">Labiekārtošanas darbi - Kad . nr. 17000420664, E. Tise iela nr. 75 </t>
  </si>
  <si>
    <t xml:space="preserve">Projektētas betona atbalsta sieniņas, skatīt AR-7, griezums 3-3, izbūve (130m)</t>
  </si>
  <si>
    <t xml:space="preserve">Projektēts mīkstais segums ECOSBP rotaļu laukumam</t>
  </si>
  <si>
    <t xml:space="preserve">Mīkstais segums ECOSBP</t>
  </si>
  <si>
    <t xml:space="preserve">šķembu izsiju izlīdzinoša kārta 3-5cm</t>
  </si>
  <si>
    <t xml:space="preserve">šķembu maisījums 0/45, 12cm</t>
  </si>
  <si>
    <t xml:space="preserve">Bērnu rotaļu laukuma montāža</t>
  </si>
  <si>
    <t xml:space="preserve">kpl</t>
  </si>
  <si>
    <t xml:space="preserve">bērnu rotaļu laukums, BL-02-12-002-V2</t>
  </si>
  <si>
    <t xml:space="preserve">Atkritumu konteineru novietnes konstrukciju montāža (ieskaitot jumta segumu)</t>
  </si>
  <si>
    <t xml:space="preserve">novietnes konstrukc. kompl. (ieskaitot jumta segumu, stiprinājumus)</t>
  </si>
  <si>
    <t xml:space="preserve">Atbalsta barjeras autostāvvietā, saskaņā ar VS prasībām, montāža</t>
  </si>
  <si>
    <t xml:space="preserve">atbalsta barjera autostāvvietā, saskaņā ar VS prasībām</t>
  </si>
  <si>
    <t xml:space="preserve">stiprinājumi</t>
  </si>
  <si>
    <t xml:space="preserve">Ātruma ierobežojošu vaļņu, saskaņā ar VS prasībām, montāža</t>
  </si>
  <si>
    <t xml:space="preserve">ātrumu ierobežojoši vaļņi, saskaņā ar VS prasībām</t>
  </si>
  <si>
    <t xml:space="preserve">materiāli/konstrukcijas/stiprinājumi</t>
  </si>
  <si>
    <t xml:space="preserve">Lokālā tāme Nr. 4</t>
  </si>
  <si>
    <t xml:space="preserve">Labiekārtošanas darbi - Kad. nr. 17000420846, E. Tise iela </t>
  </si>
  <si>
    <t xml:space="preserve">Lokālā tāme Nr. 5</t>
  </si>
  <si>
    <t xml:space="preserve">Teritorijas apgaismojuma izbūve</t>
  </si>
  <si>
    <r>
      <rPr>
        <b val="true"/>
        <sz val="8"/>
        <rFont val="Arial Narrow"/>
        <family val="2"/>
        <charset val="186"/>
      </rPr>
      <t xml:space="preserve">darba samaksas likme (</t>
    </r>
    <r>
      <rPr>
        <b val="true"/>
        <i val="true"/>
        <sz val="8"/>
        <rFont val="Arial Narrow"/>
        <family val="2"/>
        <charset val="186"/>
      </rPr>
      <t xml:space="preserve">euro</t>
    </r>
    <r>
      <rPr>
        <b val="true"/>
        <sz val="8"/>
        <rFont val="Arial Narrow"/>
        <family val="2"/>
        <charset val="186"/>
      </rPr>
      <t xml:space="preserve">/h)</t>
    </r>
  </si>
  <si>
    <r>
      <rPr>
        <b val="true"/>
        <sz val="8"/>
        <rFont val="Arial Narrow"/>
        <family val="2"/>
        <charset val="186"/>
      </rPr>
      <t xml:space="preserve">darba alga (</t>
    </r>
    <r>
      <rPr>
        <b val="true"/>
        <i val="true"/>
        <sz val="8"/>
        <rFont val="Arial Narrow"/>
        <family val="2"/>
        <charset val="186"/>
      </rPr>
      <t xml:space="preserve">euro</t>
    </r>
    <r>
      <rPr>
        <b val="true"/>
        <sz val="8"/>
        <rFont val="Arial Narrow"/>
        <family val="2"/>
        <charset val="186"/>
      </rPr>
      <t xml:space="preserve">)</t>
    </r>
  </si>
  <si>
    <r>
      <rPr>
        <b val="true"/>
        <sz val="8"/>
        <rFont val="Arial Narrow"/>
        <family val="2"/>
        <charset val="186"/>
      </rPr>
      <t xml:space="preserve">materiāli (</t>
    </r>
    <r>
      <rPr>
        <b val="true"/>
        <i val="true"/>
        <sz val="8"/>
        <rFont val="Arial Narrow"/>
        <family val="2"/>
        <charset val="186"/>
      </rPr>
      <t xml:space="preserve">euro</t>
    </r>
    <r>
      <rPr>
        <b val="true"/>
        <sz val="8"/>
        <rFont val="Arial Narrow"/>
        <family val="2"/>
        <charset val="186"/>
      </rPr>
      <t xml:space="preserve">)</t>
    </r>
  </si>
  <si>
    <r>
      <rPr>
        <b val="true"/>
        <sz val="8"/>
        <rFont val="Arial Narrow"/>
        <family val="2"/>
        <charset val="186"/>
      </rPr>
      <t xml:space="preserve">mehānismi (</t>
    </r>
    <r>
      <rPr>
        <b val="true"/>
        <i val="true"/>
        <sz val="8"/>
        <rFont val="Arial Narrow"/>
        <family val="2"/>
        <charset val="186"/>
      </rPr>
      <t xml:space="preserve">euro</t>
    </r>
    <r>
      <rPr>
        <b val="true"/>
        <sz val="8"/>
        <rFont val="Arial Narrow"/>
        <family val="2"/>
        <charset val="186"/>
      </rPr>
      <t xml:space="preserve">)</t>
    </r>
  </si>
  <si>
    <r>
      <rPr>
        <b val="true"/>
        <sz val="8"/>
        <rFont val="Arial Narrow"/>
        <family val="2"/>
        <charset val="186"/>
      </rPr>
      <t xml:space="preserve">kopā (</t>
    </r>
    <r>
      <rPr>
        <b val="true"/>
        <i val="true"/>
        <sz val="8"/>
        <rFont val="Arial Narrow"/>
        <family val="2"/>
        <charset val="186"/>
      </rPr>
      <t xml:space="preserve">euro</t>
    </r>
    <r>
      <rPr>
        <b val="true"/>
        <sz val="8"/>
        <rFont val="Arial Narrow"/>
        <family val="2"/>
        <charset val="186"/>
      </rPr>
      <t xml:space="preserve">)</t>
    </r>
  </si>
  <si>
    <r>
      <rPr>
        <b val="true"/>
        <sz val="8"/>
        <rFont val="Arial Narrow"/>
        <family val="2"/>
        <charset val="186"/>
      </rPr>
      <t xml:space="preserve">darba alga </t>
    </r>
    <r>
      <rPr>
        <b val="true"/>
        <i val="true"/>
        <sz val="8"/>
        <rFont val="Arial Narrow"/>
        <family val="2"/>
        <charset val="186"/>
      </rPr>
      <t xml:space="preserve">(euro)</t>
    </r>
  </si>
  <si>
    <r>
      <rPr>
        <b val="true"/>
        <sz val="8"/>
        <rFont val="Arial Narrow"/>
        <family val="2"/>
        <charset val="186"/>
      </rPr>
      <t xml:space="preserve">summa (</t>
    </r>
    <r>
      <rPr>
        <b val="true"/>
        <i val="true"/>
        <sz val="8"/>
        <rFont val="Arial Narrow"/>
        <family val="2"/>
        <charset val="186"/>
      </rPr>
      <t xml:space="preserve">euro</t>
    </r>
    <r>
      <rPr>
        <b val="true"/>
        <sz val="8"/>
        <rFont val="Arial Narrow"/>
        <family val="2"/>
        <charset val="186"/>
      </rPr>
      <t xml:space="preserve">)</t>
    </r>
  </si>
  <si>
    <t xml:space="preserve">Tranšejas rakšana un aizbēršana kabeļiem, blietēšana</t>
  </si>
  <si>
    <t xml:space="preserve">Kabeļa AXPK-4X35mm² montāža tranšejā</t>
  </si>
  <si>
    <t xml:space="preserve">Kabeļa AXPK-4X35mm² montāža pa konstrukcijām</t>
  </si>
  <si>
    <t xml:space="preserve">Kabeļa AXPK-4x16 mm² montāža tranšejā</t>
  </si>
  <si>
    <t xml:space="preserve">m.</t>
  </si>
  <si>
    <t xml:space="preserve">Kabeļa AXPK-4x16 mm² montāža pa konstrukcijām</t>
  </si>
  <si>
    <t xml:space="preserve">Caurules PE-50, N750 montāža</t>
  </si>
  <si>
    <t xml:space="preserve">Kabeļu brīdinājuma lentas montāža</t>
  </si>
  <si>
    <t xml:space="preserve">Kabeļa NYM-J-3x1.5mm² montāža</t>
  </si>
  <si>
    <t xml:space="preserve">Kabeļu galu apdare ar EPKT-0035</t>
  </si>
  <si>
    <t xml:space="preserve">Kabeļu galu apdare ar EPKT-0015</t>
  </si>
  <si>
    <t xml:space="preserve">Sadales ABB Kabeldon CDC420 ar SLD00 līstēm, montāža</t>
  </si>
  <si>
    <t xml:space="preserve">Drošinātāju NH-00, 40A montāža</t>
  </si>
  <si>
    <t xml:space="preserve">gab.</t>
  </si>
  <si>
    <t xml:space="preserve">Drošinātāju NH-00, 25A montāža</t>
  </si>
  <si>
    <t xml:space="preserve">Drošinātāju NH-00, 10A montāža</t>
  </si>
  <si>
    <t xml:space="preserve">Zemējuma komplekta sadalei, montāža</t>
  </si>
  <si>
    <t xml:space="preserve">kompl.</t>
  </si>
  <si>
    <t xml:space="preserve">Esošā kabeļa atrakšama un pārslēgšana</t>
  </si>
  <si>
    <t xml:space="preserve">Bedru rakšana stabu pamatiem</t>
  </si>
  <si>
    <t xml:space="preserve">Stabu pamatu P-1 montāža</t>
  </si>
  <si>
    <t xml:space="preserve">Apgaismojuma staba L=6m, cinkota, montāža</t>
  </si>
  <si>
    <t xml:space="preserve">T-veida konsoles montāža</t>
  </si>
  <si>
    <t xml:space="preserve">L-veida konsoles montāža</t>
  </si>
  <si>
    <t xml:space="preserve">Gumijas blīves stabam montāža</t>
  </si>
  <si>
    <t xml:space="preserve">Nozarošanas spaiļu komplekta SV17 montāža</t>
  </si>
  <si>
    <t xml:space="preserve">Aizsardzības automāta 1P B6A montāža</t>
  </si>
  <si>
    <t xml:space="preserve">Gaismekļa VIZULO STORK LITTLE BROTHER, 68W montāža </t>
  </si>
  <si>
    <t xml:space="preserve">Laternas demontāža</t>
  </si>
  <si>
    <t xml:space="preserve">Tranšejas rakšana un aizbēršana esošiem ST kabeļiem</t>
  </si>
  <si>
    <t xml:space="preserve">Esošo AS "Sadales Tīkls" kabeļu montāža dalāmā aizsargcaurulē N750</t>
  </si>
  <si>
    <t xml:space="preserve">Lokālā tāme Nr.6</t>
  </si>
  <si>
    <t xml:space="preserve">Lietus kanalizācijas tīklu izbūve </t>
  </si>
  <si>
    <t xml:space="preserve">Zemes darbi </t>
  </si>
  <si>
    <t xml:space="preserve">Tranšejas rakšana, aizbēršana ar gruntsūdens pazemināšanu</t>
  </si>
  <si>
    <t xml:space="preserve">Smilts pamatnes ierīkošana zem cauruļvadiem h=0,20m</t>
  </si>
  <si>
    <r>
      <rPr>
        <sz val="9"/>
        <rFont val="Arial"/>
        <family val="2"/>
        <charset val="186"/>
      </rPr>
      <t xml:space="preserve">m</t>
    </r>
    <r>
      <rPr>
        <vertAlign val="superscript"/>
        <sz val="9"/>
        <rFont val="Arial"/>
        <family val="2"/>
        <charset val="186"/>
      </rPr>
      <t xml:space="preserve">3</t>
    </r>
  </si>
  <si>
    <t xml:space="preserve">Cauruļvada apbēršana (h=0,30m  virs cauruļvada augšmalas) ar pievestu grunti</t>
  </si>
  <si>
    <t xml:space="preserve">Nederīgās/liekās grunts  transportēšana uz būvdarbu veicēja atbērtni</t>
  </si>
  <si>
    <t xml:space="preserve">Tīklu montāžas darbi</t>
  </si>
  <si>
    <t xml:space="preserve">Lietus kanalizācijas cauruļu (P SNS gludsienu caurules D200mm) montāža</t>
  </si>
  <si>
    <t xml:space="preserve">PP aizsargčaulas, D200mm, montāža</t>
  </si>
  <si>
    <t xml:space="preserve">Dzelzsbetona skataku d.1000mm vāku limeņošana </t>
  </si>
  <si>
    <t xml:space="preserve">Lietus notekūdeņu uztvērējaku DN400mm ar nosēddaļu 0,7m ar "četrstūra" ķeta rāmi, taisnstūra resti ar eņģēm, montāža</t>
  </si>
  <si>
    <t xml:space="preserve">Apgaismojuma kabeļa šķērsošanas vietas atrakšana ar rokām</t>
  </si>
  <si>
    <t xml:space="preserve">vieta</t>
  </si>
  <si>
    <t xml:space="preserve">Ūdensvada d- l 00mm  šķērsošanas vietas atrakšana ar rokām</t>
  </si>
  <si>
    <t xml:space="preserve">Siltumtrases 2x168mm šķērsošanas vietas atrakšana ar rokām</t>
  </si>
  <si>
    <t xml:space="preserve">Kanalizācijas kolektora d-200mm šķērsošanas vieta</t>
  </si>
  <si>
    <t xml:space="preserve">Lietus gūliju demontāža</t>
  </si>
  <si>
    <t xml:space="preserve">Jaunizbūvētā kanalizācijas kolektora pārbaude ar TV inspekciju, pirms seguma virskārtas atjaunošanas</t>
  </si>
  <si>
    <t xml:space="preserve">Apstiprinu:</t>
  </si>
  <si>
    <t xml:space="preserve">_______________________________</t>
  </si>
  <si>
    <t xml:space="preserve">pasūtītāja paraksts un tā atšifrējums</t>
  </si>
  <si>
    <t xml:space="preserve">Z.v.</t>
  </si>
  <si>
    <t xml:space="preserve">_________. gada _____. ___________</t>
  </si>
  <si>
    <t xml:space="preserve">Būvniecības koptāme </t>
  </si>
  <si>
    <t xml:space="preserve">Objekta nosaukums</t>
  </si>
  <si>
    <t xml:space="preserve">Objekta izmaksas</t>
  </si>
  <si>
    <t xml:space="preserve">1</t>
  </si>
  <si>
    <t xml:space="preserve">2</t>
  </si>
  <si>
    <t xml:space="preserve">3</t>
  </si>
  <si>
    <t xml:space="preserve">4</t>
  </si>
  <si>
    <t xml:space="preserve">5</t>
  </si>
  <si>
    <t xml:space="preserve">6</t>
  </si>
  <si>
    <t xml:space="preserve">Kopā</t>
  </si>
  <si>
    <t xml:space="preserve">PVN </t>
  </si>
  <si>
    <t xml:space="preserve">KOPSAVILKUMA APRĒĶINS</t>
  </si>
  <si>
    <t xml:space="preserve">Par kopējo summu, (euro)</t>
  </si>
  <si>
    <t xml:space="preserve">Kopājā darbietilpība, (c/h)</t>
  </si>
  <si>
    <t xml:space="preserve">Kods, tāmes Nr.</t>
  </si>
  <si>
    <t xml:space="preserve">Darba veids vai konstruktīvā elementa nosaukums</t>
  </si>
  <si>
    <t xml:space="preserve">Tāmes izmaksas (Eur)</t>
  </si>
  <si>
    <t xml:space="preserve">Tai skaitā</t>
  </si>
  <si>
    <t xml:space="preserve">Darba ietilpība (c/h)</t>
  </si>
  <si>
    <t xml:space="preserve">darba alga (Eur)</t>
  </si>
  <si>
    <t xml:space="preserve">materiāli (Eur)</t>
  </si>
  <si>
    <t xml:space="preserve">mehānismi (Eur)</t>
  </si>
  <si>
    <t xml:space="preserve">Virsizdevumi:</t>
  </si>
  <si>
    <t xml:space="preserve">Tai skaitā darba aizsardzība</t>
  </si>
  <si>
    <t xml:space="preserve">Peļņa</t>
  </si>
  <si>
    <t xml:space="preserve">Pavisam kopā </t>
  </si>
  <si>
    <t xml:space="preserve">Sastādija:                                                 Andris Keidāns; </t>
  </si>
  <si>
    <t xml:space="preserve">Piezīmes:  Objekta aprīkojums (celtnieku vagoniņi, materiālu konteineri, tualetes un šo elementu uzturēšana un transports) iekļauts virsizdevumos. Tāpat virsizdevumos iekļauts - būvtāfele, brīdinājuma zīmju uzstādīšana, materiālu apsegšana, elektroenerģija apgaismojumam un instrumentu darbināšanai, ūdens,  u.c. specifikācijā neminēti izdevumi un materiāli, bez kuriem nav iespējams veikt objekta renovāciju atbilstoši projektam. Materiālu transporta izmaksas iekļautas to cenā. Darba devēja soc. nodoklis xxxxxx% apmērā iekļauts darba samaksas likmē, kas ir xxxxx euro/h. Galveno materiālu cenā iekļauti visi palīgmateriāli, bez kuriem nav īstenojami projektā iekļautie risinājumi.</t>
  </si>
</sst>
</file>

<file path=xl/styles.xml><?xml version="1.0" encoding="utf-8"?>
<styleSheet xmlns="http://schemas.openxmlformats.org/spreadsheetml/2006/main">
  <numFmts count="13">
    <numFmt numFmtId="164" formatCode="General"/>
    <numFmt numFmtId="165" formatCode="_-* #,##0.00_-;\-* #,##0.00_-;_-* \-??_-;_-@_-"/>
    <numFmt numFmtId="166" formatCode="m&quot;ont&quot;h\ d&quot;, &quot;yyyy"/>
    <numFmt numFmtId="167" formatCode="#.00"/>
    <numFmt numFmtId="168" formatCode="#."/>
    <numFmt numFmtId="169" formatCode="0.00"/>
    <numFmt numFmtId="170" formatCode="dd/mmm"/>
    <numFmt numFmtId="171" formatCode="_(* #,##0.00_);_(* \(#,##0.00\);_(* \-??_);_(@_)"/>
    <numFmt numFmtId="172" formatCode="#,##0.00"/>
    <numFmt numFmtId="173" formatCode="@"/>
    <numFmt numFmtId="174" formatCode="General"/>
    <numFmt numFmtId="175" formatCode="0%"/>
    <numFmt numFmtId="176" formatCode="0.00%"/>
  </numFmts>
  <fonts count="36">
    <font>
      <sz val="10"/>
      <name val="Arial"/>
      <family val="0"/>
      <charset val="186"/>
    </font>
    <font>
      <sz val="10"/>
      <name val="Arial"/>
      <family val="0"/>
      <charset val="186"/>
    </font>
    <font>
      <sz val="10"/>
      <name val="Arial"/>
      <family val="0"/>
      <charset val="186"/>
    </font>
    <font>
      <sz val="10"/>
      <name val="Arial"/>
      <family val="0"/>
      <charset val="186"/>
    </font>
    <font>
      <sz val="1"/>
      <color rgb="FF000000"/>
      <name val="Courier New"/>
      <family val="1"/>
      <charset val="186"/>
    </font>
    <font>
      <b val="true"/>
      <sz val="1"/>
      <color rgb="FF000000"/>
      <name val="Courier New"/>
      <family val="1"/>
      <charset val="186"/>
    </font>
    <font>
      <sz val="10"/>
      <name val="Arial"/>
      <family val="2"/>
      <charset val="186"/>
    </font>
    <font>
      <sz val="10"/>
      <name val="Arial"/>
      <family val="2"/>
      <charset val="1"/>
    </font>
    <font>
      <sz val="10"/>
      <name val="Arial"/>
      <family val="2"/>
      <charset val="204"/>
    </font>
    <font>
      <sz val="10"/>
      <name val="Arial"/>
      <family val="0"/>
      <charset val="1"/>
    </font>
    <font>
      <sz val="10"/>
      <name val="Arial Narrow"/>
      <family val="2"/>
      <charset val="186"/>
    </font>
    <font>
      <sz val="10"/>
      <color rgb="FFFFFFFF"/>
      <name val="Arial Narrow"/>
      <family val="2"/>
      <charset val="186"/>
    </font>
    <font>
      <b val="true"/>
      <sz val="10"/>
      <name val="Arial Narrow"/>
      <family val="2"/>
      <charset val="186"/>
    </font>
    <font>
      <sz val="10"/>
      <color rgb="FFFF0000"/>
      <name val="Arial Narrow"/>
      <family val="2"/>
      <charset val="186"/>
    </font>
    <font>
      <i val="true"/>
      <sz val="10"/>
      <name val="Arial Narrow"/>
      <family val="2"/>
      <charset val="186"/>
    </font>
    <font>
      <b val="true"/>
      <i val="true"/>
      <sz val="10"/>
      <name val="Arial Narrow"/>
      <family val="2"/>
      <charset val="186"/>
    </font>
    <font>
      <b val="true"/>
      <sz val="10"/>
      <color rgb="FF000000"/>
      <name val="Arial Narrow"/>
      <family val="2"/>
      <charset val="186"/>
    </font>
    <font>
      <sz val="11"/>
      <color rgb="FF000000"/>
      <name val="Calibri"/>
      <family val="2"/>
      <charset val="186"/>
    </font>
    <font>
      <sz val="10"/>
      <color rgb="FF000000"/>
      <name val="Arial Narrow"/>
      <family val="2"/>
      <charset val="186"/>
    </font>
    <font>
      <sz val="9"/>
      <name val="Arial Narrow"/>
      <family val="2"/>
      <charset val="186"/>
    </font>
    <font>
      <vertAlign val="superscript"/>
      <sz val="10"/>
      <name val="Arial Narrow"/>
      <family val="2"/>
      <charset val="186"/>
    </font>
    <font>
      <vertAlign val="superscript"/>
      <sz val="10"/>
      <color rgb="FF000000"/>
      <name val="Arial Narrow"/>
      <family val="2"/>
      <charset val="186"/>
    </font>
    <font>
      <b val="true"/>
      <sz val="10"/>
      <name val="Arial Narrow"/>
      <family val="2"/>
      <charset val="1"/>
    </font>
    <font>
      <sz val="12"/>
      <name val="Arial Narrow"/>
      <family val="2"/>
      <charset val="186"/>
    </font>
    <font>
      <b val="true"/>
      <sz val="8"/>
      <name val="Arial Narrow"/>
      <family val="2"/>
      <charset val="186"/>
    </font>
    <font>
      <b val="true"/>
      <i val="true"/>
      <sz val="8"/>
      <name val="Arial Narrow"/>
      <family val="2"/>
      <charset val="186"/>
    </font>
    <font>
      <sz val="11"/>
      <color rgb="FFFFFFFF"/>
      <name val="Arial Narrow"/>
      <family val="2"/>
      <charset val="1"/>
    </font>
    <font>
      <b val="true"/>
      <sz val="11"/>
      <name val="Arial Narrow"/>
      <family val="2"/>
      <charset val="1"/>
    </font>
    <font>
      <sz val="11"/>
      <name val="Arial Narrow"/>
      <family val="2"/>
      <charset val="1"/>
    </font>
    <font>
      <sz val="11"/>
      <color rgb="FFFF0000"/>
      <name val="Arial Narrow"/>
      <family val="2"/>
      <charset val="1"/>
    </font>
    <font>
      <sz val="10"/>
      <name val="Arial Narrow"/>
      <family val="2"/>
      <charset val="1"/>
    </font>
    <font>
      <sz val="9"/>
      <name val="Arial"/>
      <family val="2"/>
      <charset val="186"/>
    </font>
    <font>
      <vertAlign val="superscript"/>
      <sz val="9"/>
      <name val="Arial"/>
      <family val="2"/>
      <charset val="186"/>
    </font>
    <font>
      <sz val="8"/>
      <name val="Arial Narrow"/>
      <family val="2"/>
      <charset val="186"/>
    </font>
    <font>
      <i val="true"/>
      <sz val="8"/>
      <name val="Arial Narrow"/>
      <family val="2"/>
      <charset val="186"/>
    </font>
    <font>
      <b val="true"/>
      <sz val="11"/>
      <name val="Arial Narrow"/>
      <family val="2"/>
      <charset val="186"/>
    </font>
  </fonts>
  <fills count="7">
    <fill>
      <patternFill patternType="none"/>
    </fill>
    <fill>
      <patternFill patternType="gray125"/>
    </fill>
    <fill>
      <patternFill patternType="solid">
        <fgColor rgb="FFFFFF99"/>
        <bgColor rgb="FFEBF1DE"/>
      </patternFill>
    </fill>
    <fill>
      <patternFill patternType="solid">
        <fgColor rgb="FFD9D9D9"/>
        <bgColor rgb="FFEBF1DE"/>
      </patternFill>
    </fill>
    <fill>
      <patternFill patternType="solid">
        <fgColor rgb="FFFFFFFF"/>
        <bgColor rgb="FFF2F2F2"/>
      </patternFill>
    </fill>
    <fill>
      <patternFill patternType="solid">
        <fgColor rgb="FFF2F2F2"/>
        <bgColor rgb="FFEBF1DE"/>
      </patternFill>
    </fill>
    <fill>
      <patternFill patternType="solid">
        <fgColor rgb="FFEBF1DE"/>
        <bgColor rgb="FFF2F2F2"/>
      </patternFill>
    </fill>
  </fills>
  <borders count="14">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style="hair"/>
      <right style="hair"/>
      <top/>
      <bottom style="hair"/>
      <diagonal/>
    </border>
    <border diagonalUp="false" diagonalDown="false">
      <left/>
      <right/>
      <top/>
      <bottom style="thin"/>
      <diagonal/>
    </border>
    <border diagonalUp="false" diagonalDown="false">
      <left style="hair"/>
      <right style="hair"/>
      <top style="hair"/>
      <bottom/>
      <diagonal/>
    </border>
    <border diagonalUp="false" diagonalDown="false">
      <left style="thin"/>
      <right/>
      <top style="thin"/>
      <bottom style="thin"/>
      <diagonal/>
    </border>
    <border diagonalUp="false" diagonalDown="false">
      <left style="medium"/>
      <right/>
      <top style="medium"/>
      <bottom style="medium"/>
      <diagonal/>
    </border>
    <border diagonalUp="false" diagonalDown="false">
      <left/>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thin"/>
      <top/>
      <bottom style="thin"/>
      <diagonal/>
    </border>
    <border diagonalUp="false" diagonalDown="false">
      <left style="medium"/>
      <right style="thin"/>
      <top style="medium"/>
      <bottom style="medium"/>
      <diagonal/>
    </border>
    <border diagonalUp="false" diagonalDown="false">
      <left style="thin"/>
      <right style="medium"/>
      <top style="medium"/>
      <bottom style="medium"/>
      <diagonal/>
    </border>
  </borders>
  <cellStyleXfs count="3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4" fillId="0" borderId="0" applyFont="true" applyBorder="true" applyAlignment="true" applyProtection="true">
      <alignment horizontal="general" vertical="bottom" textRotation="0" wrapText="false" indent="0" shrinkToFit="false"/>
      <protection locked="false" hidden="false"/>
    </xf>
    <xf numFmtId="167" fontId="4" fillId="0" borderId="0" applyFont="true" applyBorder="true" applyAlignment="true" applyProtection="true">
      <alignment horizontal="general" vertical="bottom" textRotation="0" wrapText="false" indent="0" shrinkToFit="false"/>
      <protection locked="false" hidden="false"/>
    </xf>
    <xf numFmtId="168" fontId="5" fillId="0" borderId="0" applyFont="true" applyBorder="true" applyAlignment="true" applyProtection="true">
      <alignment horizontal="general" vertical="bottom" textRotation="0" wrapText="false" indent="0" shrinkToFit="false"/>
      <protection locked="false" hidden="false"/>
    </xf>
    <xf numFmtId="168" fontId="5" fillId="0" borderId="0" applyFont="true" applyBorder="true" applyAlignment="true" applyProtection="true">
      <alignment horizontal="general" vertical="bottom" textRotation="0" wrapText="false" indent="0" shrinkToFit="false"/>
      <protection locked="fals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false" applyAlignment="true" applyProtection="false">
      <alignment horizontal="general" vertical="bottom" textRotation="0" wrapText="false" indent="0" shrinkToFit="false"/>
    </xf>
    <xf numFmtId="164" fontId="8"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cellStyleXfs>
  <cellXfs count="150">
    <xf numFmtId="164" fontId="0" fillId="0" borderId="0" xfId="0" applyFont="fals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general" vertical="center" textRotation="0" wrapText="true" indent="0" shrinkToFit="false"/>
      <protection locked="true" hidden="false"/>
    </xf>
    <xf numFmtId="164" fontId="10" fillId="0" borderId="0" xfId="0" applyFont="true" applyBorder="false" applyAlignment="true" applyProtection="true">
      <alignment horizontal="general" vertical="center" textRotation="0" wrapText="false" indent="0" shrinkToFit="false"/>
      <protection locked="true" hidden="false"/>
    </xf>
    <xf numFmtId="164" fontId="11" fillId="0" borderId="0" xfId="27" applyFont="true" applyBorder="false" applyAlignment="true" applyProtection="true">
      <alignment horizontal="center" vertical="center" textRotation="0" wrapText="true" indent="0" shrinkToFit="false"/>
      <protection locked="true" hidden="false"/>
    </xf>
    <xf numFmtId="164" fontId="12" fillId="0" borderId="0" xfId="27" applyFont="true" applyBorder="false" applyAlignment="true" applyProtection="true">
      <alignment horizontal="center" vertical="center" textRotation="0" wrapText="true" indent="0" shrinkToFit="false"/>
      <protection locked="true" hidden="false"/>
    </xf>
    <xf numFmtId="164" fontId="10" fillId="0" borderId="0" xfId="27" applyFont="true" applyBorder="false" applyAlignment="true" applyProtection="true">
      <alignment horizontal="general" vertical="center" textRotation="0" wrapText="false" indent="0" shrinkToFit="false"/>
      <protection locked="true" hidden="false"/>
    </xf>
    <xf numFmtId="164" fontId="12" fillId="0" borderId="0" xfId="27" applyFont="true" applyBorder="false" applyAlignment="true" applyProtection="true">
      <alignment horizontal="general" vertical="center" textRotation="0" wrapText="false" indent="0" shrinkToFit="false"/>
      <protection locked="true" hidden="false"/>
    </xf>
    <xf numFmtId="164" fontId="12" fillId="0" borderId="0" xfId="27" applyFont="true" applyBorder="false" applyAlignment="true" applyProtection="true">
      <alignment horizontal="left" vertical="center" textRotation="0" wrapText="false" indent="0" shrinkToFit="false"/>
      <protection locked="true" hidden="false"/>
    </xf>
    <xf numFmtId="164" fontId="10" fillId="0" borderId="0" xfId="27" applyFont="true" applyBorder="false" applyAlignment="true" applyProtection="true">
      <alignment horizontal="right" vertical="center" textRotation="0" wrapText="false" indent="0" shrinkToFit="false"/>
      <protection locked="true" hidden="false"/>
    </xf>
    <xf numFmtId="164" fontId="13" fillId="0" borderId="0" xfId="27" applyFont="true" applyBorder="false" applyAlignment="true" applyProtection="true">
      <alignment horizontal="general" vertical="center" textRotation="0" wrapText="false" indent="0" shrinkToFit="false"/>
      <protection locked="true" hidden="false"/>
    </xf>
    <xf numFmtId="164" fontId="10" fillId="0" borderId="0" xfId="26" applyFont="true" applyBorder="false" applyAlignment="true" applyProtection="true">
      <alignment horizontal="general" vertical="bottom" textRotation="0" wrapText="true" indent="0" shrinkToFit="false"/>
      <protection locked="true" hidden="false"/>
    </xf>
    <xf numFmtId="164" fontId="12" fillId="0" borderId="0" xfId="26" applyFont="true" applyBorder="false" applyAlignment="true" applyProtection="true">
      <alignment horizontal="left" vertical="center" textRotation="0" wrapText="false" indent="0" shrinkToFit="false"/>
      <protection locked="true" hidden="false"/>
    </xf>
    <xf numFmtId="169" fontId="12" fillId="0" borderId="0" xfId="26" applyFont="true" applyBorder="false" applyAlignment="true" applyProtection="true">
      <alignment horizontal="right" vertical="center" textRotation="0" wrapText="false" indent="0" shrinkToFit="false"/>
      <protection locked="true" hidden="false"/>
    </xf>
    <xf numFmtId="164" fontId="10" fillId="0" borderId="0" xfId="27" applyFont="true" applyBorder="false" applyAlignment="true" applyProtection="true">
      <alignment horizontal="general" vertical="bottom" textRotation="0" wrapText="false" indent="0" shrinkToFit="false"/>
      <protection locked="true" hidden="false"/>
    </xf>
    <xf numFmtId="164" fontId="12" fillId="0" borderId="0" xfId="26" applyFont="true" applyBorder="false" applyAlignment="true" applyProtection="true">
      <alignment horizontal="general" vertical="center" textRotation="0" wrapText="true" indent="0" shrinkToFit="false"/>
      <protection locked="true" hidden="false"/>
    </xf>
    <xf numFmtId="164" fontId="12" fillId="0" borderId="0" xfId="26" applyFont="true" applyBorder="false" applyAlignment="true" applyProtection="true">
      <alignment horizontal="general" vertical="center" textRotation="0" wrapText="false" indent="0" shrinkToFit="false"/>
      <protection locked="true" hidden="false"/>
    </xf>
    <xf numFmtId="164" fontId="10" fillId="0" borderId="0" xfId="26" applyFont="true" applyBorder="false" applyAlignment="true" applyProtection="true">
      <alignment horizontal="general" vertical="center" textRotation="0" wrapText="false" indent="0" shrinkToFit="false"/>
      <protection locked="true" hidden="false"/>
    </xf>
    <xf numFmtId="164" fontId="13" fillId="0" borderId="0" xfId="26" applyFont="true" applyBorder="false" applyAlignment="true" applyProtection="true">
      <alignment horizontal="general" vertical="center" textRotation="0" wrapText="false" indent="0" shrinkToFit="false"/>
      <protection locked="true" hidden="false"/>
    </xf>
    <xf numFmtId="169" fontId="10" fillId="0" borderId="0" xfId="27" applyFont="true" applyBorder="false" applyAlignment="true" applyProtection="true">
      <alignment horizontal="general" vertical="center" textRotation="0" wrapText="false" indent="0" shrinkToFit="false"/>
      <protection locked="true" hidden="false"/>
    </xf>
    <xf numFmtId="164" fontId="14" fillId="0" borderId="0" xfId="27" applyFont="true" applyBorder="false" applyAlignment="true" applyProtection="true">
      <alignment horizontal="general" vertical="center" textRotation="0" wrapText="false" indent="0" shrinkToFit="false"/>
      <protection locked="true" hidden="false"/>
    </xf>
    <xf numFmtId="164" fontId="10" fillId="0" borderId="0" xfId="27" applyFont="true" applyBorder="false" applyAlignment="true" applyProtection="true">
      <alignment horizontal="center" vertical="center" textRotation="0" wrapText="false" indent="0" shrinkToFit="false"/>
      <protection locked="true" hidden="false"/>
    </xf>
    <xf numFmtId="169" fontId="13" fillId="0" borderId="0" xfId="27" applyFont="true" applyBorder="false" applyAlignment="true" applyProtection="true">
      <alignment horizontal="right" vertical="center" textRotation="0" wrapText="false" indent="0" shrinkToFit="false"/>
      <protection locked="true" hidden="false"/>
    </xf>
    <xf numFmtId="164" fontId="12" fillId="2" borderId="1" xfId="0" applyFont="true" applyBorder="true" applyAlignment="true" applyProtection="true">
      <alignment horizontal="center" vertical="center" textRotation="0" wrapText="true" indent="0" shrinkToFit="false"/>
      <protection locked="true" hidden="false"/>
    </xf>
    <xf numFmtId="164" fontId="12" fillId="2" borderId="1" xfId="0" applyFont="true" applyBorder="true" applyAlignment="true" applyProtection="true">
      <alignment horizontal="center" vertical="center" textRotation="90" wrapText="true" indent="0" shrinkToFit="false"/>
      <protection locked="true" hidden="false"/>
    </xf>
    <xf numFmtId="170" fontId="10" fillId="0" borderId="2" xfId="0" applyFont="true" applyBorder="true" applyAlignment="true" applyProtection="true">
      <alignment horizontal="center" vertical="center" textRotation="0" wrapText="true" indent="0" shrinkToFit="false"/>
      <protection locked="true" hidden="false"/>
    </xf>
    <xf numFmtId="164" fontId="16" fillId="0" borderId="2" xfId="32" applyFont="true" applyBorder="true" applyAlignment="true" applyProtection="true">
      <alignment horizontal="center" vertical="center" textRotation="0" wrapText="false" indent="0" shrinkToFit="false"/>
      <protection locked="true" hidden="false"/>
    </xf>
    <xf numFmtId="164" fontId="18" fillId="0" borderId="2" xfId="32" applyFont="true" applyBorder="true" applyAlignment="true" applyProtection="true">
      <alignment horizontal="center" vertical="center" textRotation="0" wrapText="false" indent="0" shrinkToFit="false"/>
      <protection locked="true" hidden="false"/>
    </xf>
    <xf numFmtId="164" fontId="18" fillId="0" borderId="2" xfId="32" applyFont="true" applyBorder="true" applyAlignment="true" applyProtection="true">
      <alignment horizontal="right" vertical="center" textRotation="0" wrapText="false" indent="0" shrinkToFit="false"/>
      <protection locked="true" hidden="false"/>
    </xf>
    <xf numFmtId="171" fontId="10" fillId="0" borderId="2" xfId="21" applyFont="true" applyBorder="true" applyAlignment="true" applyProtection="true">
      <alignment horizontal="general" vertical="center" textRotation="0" wrapText="false" indent="0" shrinkToFit="false"/>
      <protection locked="true" hidden="false"/>
    </xf>
    <xf numFmtId="164" fontId="10" fillId="2" borderId="2" xfId="0" applyFont="true" applyBorder="true" applyAlignment="true" applyProtection="true">
      <alignment horizontal="center" vertical="center" textRotation="0" wrapText="true" indent="0" shrinkToFit="false"/>
      <protection locked="true" hidden="false"/>
    </xf>
    <xf numFmtId="164" fontId="10" fillId="2" borderId="2" xfId="0" applyFont="true" applyBorder="true" applyAlignment="true" applyProtection="true">
      <alignment horizontal="left" vertical="center" textRotation="0" wrapText="true" indent="0" shrinkToFit="false"/>
      <protection locked="false" hidden="false"/>
    </xf>
    <xf numFmtId="164" fontId="10" fillId="2" borderId="2" xfId="0" applyFont="true" applyBorder="true" applyAlignment="true" applyProtection="true">
      <alignment horizontal="center" vertical="center" textRotation="0" wrapText="false" indent="0" shrinkToFit="false"/>
      <protection locked="false" hidden="false"/>
    </xf>
    <xf numFmtId="169" fontId="10" fillId="2" borderId="2" xfId="0" applyFont="true" applyBorder="true" applyAlignment="true" applyProtection="true">
      <alignment horizontal="center" vertical="center" textRotation="0" wrapText="false" indent="0" shrinkToFit="false"/>
      <protection locked="false" hidden="false"/>
    </xf>
    <xf numFmtId="169" fontId="10" fillId="2" borderId="2" xfId="0" applyFont="true" applyBorder="true" applyAlignment="true" applyProtection="true">
      <alignment horizontal="right" vertical="center" textRotation="0" wrapText="false" indent="0" shrinkToFit="false"/>
      <protection locked="false" hidden="false"/>
    </xf>
    <xf numFmtId="171" fontId="10" fillId="3" borderId="2" xfId="21" applyFont="true" applyBorder="true" applyAlignment="true" applyProtection="true">
      <alignment horizontal="general" vertical="center" textRotation="0" wrapText="false" indent="0" shrinkToFit="false"/>
      <protection locked="true" hidden="false"/>
    </xf>
    <xf numFmtId="171" fontId="10" fillId="0" borderId="2" xfId="15" applyFont="true" applyBorder="true" applyAlignment="true" applyProtection="true">
      <alignment horizontal="general" vertical="center" textRotation="0" wrapText="false" indent="0" shrinkToFit="false"/>
      <protection locked="true" hidden="false"/>
    </xf>
    <xf numFmtId="171" fontId="19" fillId="0" borderId="2" xfId="21" applyFont="true" applyBorder="true" applyAlignment="true" applyProtection="true">
      <alignment horizontal="general"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true" indent="0" shrinkToFit="false"/>
      <protection locked="true" hidden="false"/>
    </xf>
    <xf numFmtId="164" fontId="10" fillId="0" borderId="2" xfId="0" applyFont="true" applyBorder="true" applyAlignment="true" applyProtection="true">
      <alignment horizontal="right" vertical="center" textRotation="0" wrapText="true" indent="0" shrinkToFit="false"/>
      <protection locked="false" hidden="false"/>
    </xf>
    <xf numFmtId="164" fontId="10" fillId="4" borderId="2" xfId="0" applyFont="true" applyBorder="true" applyAlignment="true" applyProtection="true">
      <alignment horizontal="center" vertical="center" textRotation="0" wrapText="false" indent="0" shrinkToFit="false"/>
      <protection locked="false" hidden="false"/>
    </xf>
    <xf numFmtId="169" fontId="10" fillId="0" borderId="2" xfId="0" applyFont="true" applyBorder="true" applyAlignment="true" applyProtection="true">
      <alignment horizontal="center" vertical="center" textRotation="0" wrapText="false" indent="0" shrinkToFit="false"/>
      <protection locked="false" hidden="false"/>
    </xf>
    <xf numFmtId="169" fontId="10" fillId="0" borderId="2" xfId="0" applyFont="true" applyBorder="true" applyAlignment="true" applyProtection="true">
      <alignment horizontal="right" vertical="center" textRotation="0" wrapText="false" indent="0" shrinkToFit="false"/>
      <protection locked="false" hidden="false"/>
    </xf>
    <xf numFmtId="172" fontId="10" fillId="0" borderId="2" xfId="30" applyFont="true" applyBorder="true" applyAlignment="true" applyProtection="true">
      <alignment horizontal="right" vertical="center" textRotation="0" wrapText="false" indent="0" shrinkToFit="false"/>
      <protection locked="false" hidden="false"/>
    </xf>
    <xf numFmtId="164" fontId="16" fillId="0" borderId="2" xfId="32" applyFont="true" applyBorder="true" applyAlignment="true" applyProtection="true">
      <alignment horizontal="left" vertical="center" textRotation="0" wrapText="false" indent="0" shrinkToFit="false"/>
      <protection locked="true" hidden="false"/>
    </xf>
    <xf numFmtId="164" fontId="10" fillId="0" borderId="0" xfId="0" applyFont="true" applyBorder="false" applyAlignment="true" applyProtection="true">
      <alignment horizontal="general" vertical="center" textRotation="0" wrapText="false" indent="0" shrinkToFit="false"/>
      <protection locked="false" hidden="false"/>
    </xf>
    <xf numFmtId="164" fontId="10" fillId="0" borderId="2" xfId="0" applyFont="true" applyBorder="true" applyAlignment="true" applyProtection="true">
      <alignment horizontal="center" vertical="center" textRotation="0" wrapText="false" indent="0" shrinkToFit="false"/>
      <protection locked="false" hidden="false"/>
    </xf>
    <xf numFmtId="164" fontId="12" fillId="0" borderId="2" xfId="0" applyFont="true" applyBorder="true" applyAlignment="true" applyProtection="true">
      <alignment horizontal="general" vertical="center" textRotation="0" wrapText="true" indent="0" shrinkToFit="false"/>
      <protection locked="true" hidden="false"/>
    </xf>
    <xf numFmtId="164" fontId="12" fillId="0" borderId="2" xfId="0" applyFont="true" applyBorder="true" applyAlignment="true" applyProtection="true">
      <alignment horizontal="center" vertical="center" textRotation="0" wrapText="true" indent="0" shrinkToFit="false"/>
      <protection locked="true" hidden="false"/>
    </xf>
    <xf numFmtId="169" fontId="12" fillId="0" borderId="2" xfId="0" applyFont="true" applyBorder="true" applyAlignment="true" applyProtection="true">
      <alignment horizontal="general" vertical="center" textRotation="0" wrapText="true" indent="0" shrinkToFit="false"/>
      <protection locked="true" hidden="false"/>
    </xf>
    <xf numFmtId="169" fontId="12" fillId="0" borderId="2" xfId="15" applyFont="true" applyBorder="true" applyAlignment="true" applyProtection="true">
      <alignment horizontal="general" vertical="center" textRotation="0" wrapText="true" indent="0" shrinkToFit="false"/>
      <protection locked="true" hidden="false"/>
    </xf>
    <xf numFmtId="171" fontId="22" fillId="0" borderId="2" xfId="21" applyFont="true" applyBorder="true" applyAlignment="true" applyProtection="true">
      <alignment horizontal="general" vertical="center" textRotation="0" wrapText="false" indent="0" shrinkToFit="false"/>
      <protection locked="true" hidden="false"/>
    </xf>
    <xf numFmtId="164" fontId="10" fillId="0" borderId="3" xfId="0" applyFont="true" applyBorder="true" applyAlignment="true" applyProtection="true">
      <alignment horizontal="center" vertical="center" textRotation="0" wrapText="false" indent="0" shrinkToFit="false"/>
      <protection locked="true" hidden="false"/>
    </xf>
    <xf numFmtId="164" fontId="10" fillId="0" borderId="3" xfId="0" applyFont="true" applyBorder="true" applyAlignment="true" applyProtection="true">
      <alignment horizontal="general" vertical="center" textRotation="0" wrapText="true" indent="0" shrinkToFit="false"/>
      <protection locked="true" hidden="false"/>
    </xf>
    <xf numFmtId="164" fontId="10" fillId="0" borderId="3" xfId="0" applyFont="true" applyBorder="true" applyAlignment="true" applyProtection="true">
      <alignment horizontal="center" vertical="center" textRotation="0" wrapText="true" indent="0" shrinkToFit="false"/>
      <protection locked="true" hidden="false"/>
    </xf>
    <xf numFmtId="171" fontId="10" fillId="0" borderId="3" xfId="15" applyFont="true" applyBorder="true" applyAlignment="true" applyProtection="true">
      <alignment horizontal="general" vertical="center" textRotation="0" wrapText="false" indent="0" shrinkToFit="false"/>
      <protection locked="true" hidden="false"/>
    </xf>
    <xf numFmtId="164" fontId="10" fillId="0" borderId="2" xfId="0" applyFont="true" applyBorder="true" applyAlignment="true" applyProtection="true">
      <alignment horizontal="center" vertical="center" textRotation="0" wrapText="false" indent="0" shrinkToFit="false"/>
      <protection locked="true" hidden="false"/>
    </xf>
    <xf numFmtId="164" fontId="10" fillId="0" borderId="2" xfId="0" applyFont="true" applyBorder="true" applyAlignment="true" applyProtection="true">
      <alignment horizontal="general" vertical="center" textRotation="0" wrapText="true" indent="0" shrinkToFit="false"/>
      <protection locked="true" hidden="false"/>
    </xf>
    <xf numFmtId="164" fontId="12" fillId="0" borderId="2" xfId="0" applyFont="true" applyBorder="true" applyAlignment="true" applyProtection="true">
      <alignment horizontal="right" vertical="center" textRotation="0" wrapText="true" indent="0" shrinkToFit="false"/>
      <protection locked="true" hidden="false"/>
    </xf>
    <xf numFmtId="164" fontId="12" fillId="0" borderId="2" xfId="0" applyFont="true" applyBorder="tru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right" vertical="center" textRotation="0" wrapText="true" indent="0" shrinkToFit="false"/>
      <protection locked="true" hidden="false"/>
    </xf>
    <xf numFmtId="164" fontId="23" fillId="0" borderId="0" xfId="0" applyFont="true" applyBorder="false" applyAlignment="true" applyProtection="true">
      <alignment horizontal="general"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9" fontId="10" fillId="0" borderId="0" xfId="0" applyFont="true" applyBorder="fals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general" vertical="center" textRotation="0" wrapText="false" indent="0" shrinkToFit="false"/>
      <protection locked="true" hidden="false"/>
    </xf>
    <xf numFmtId="169" fontId="12" fillId="0" borderId="0" xfId="0" applyFont="true" applyBorder="false" applyAlignment="true" applyProtection="true">
      <alignment horizontal="general" vertical="center" textRotation="0" wrapText="false" indent="0" shrinkToFit="false"/>
      <protection locked="true" hidden="false"/>
    </xf>
    <xf numFmtId="164" fontId="10" fillId="0" borderId="4" xfId="0" applyFont="true" applyBorder="true" applyAlignment="true" applyProtection="true">
      <alignment horizontal="left" vertical="top" textRotation="0" wrapText="false" indent="0" shrinkToFit="false"/>
      <protection locked="true" hidden="false"/>
    </xf>
    <xf numFmtId="164" fontId="10" fillId="0" borderId="0" xfId="0" applyFont="true" applyBorder="false" applyAlignment="true" applyProtection="true">
      <alignment horizontal="left" vertical="top" textRotation="0" wrapText="true" indent="0" shrinkToFit="false"/>
      <protection locked="true" hidden="false"/>
    </xf>
    <xf numFmtId="164" fontId="10" fillId="0" borderId="0" xfId="27" applyFont="true" applyBorder="false" applyAlignment="true" applyProtection="true">
      <alignment horizontal="general" vertical="bottom" textRotation="0" wrapText="true" indent="0" shrinkToFit="false"/>
      <protection locked="true" hidden="false"/>
    </xf>
    <xf numFmtId="164" fontId="10" fillId="0" borderId="4" xfId="0" applyFont="true" applyBorder="true" applyAlignment="true" applyProtection="true">
      <alignment horizontal="left" vertical="center" textRotation="0" wrapText="false" indent="0" shrinkToFit="false"/>
      <protection locked="true" hidden="false"/>
    </xf>
    <xf numFmtId="164" fontId="10" fillId="0" borderId="0" xfId="0" applyFont="true" applyBorder="false" applyAlignment="true" applyProtection="true">
      <alignment horizontal="left" vertical="center" textRotation="0" wrapText="tru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24" fillId="2" borderId="1" xfId="0" applyFont="true" applyBorder="true" applyAlignment="true" applyProtection="true">
      <alignment horizontal="center" vertical="center" textRotation="0" wrapText="true" indent="0" shrinkToFit="false"/>
      <protection locked="true" hidden="false"/>
    </xf>
    <xf numFmtId="164" fontId="24" fillId="2" borderId="1" xfId="0" applyFont="true" applyBorder="true" applyAlignment="true" applyProtection="true">
      <alignment horizontal="center" vertical="center" textRotation="90" wrapText="true" indent="0" shrinkToFit="false"/>
      <protection locked="true" hidden="false"/>
    </xf>
    <xf numFmtId="171" fontId="10" fillId="5" borderId="2" xfId="21" applyFont="true" applyBorder="true" applyAlignment="true" applyProtection="true">
      <alignment horizontal="general" vertical="center" textRotation="0" wrapText="false" indent="0" shrinkToFit="false"/>
      <protection locked="true" hidden="false"/>
    </xf>
    <xf numFmtId="164" fontId="10" fillId="0" borderId="2" xfId="30" applyFont="true" applyBorder="true" applyAlignment="true" applyProtection="true">
      <alignment horizontal="right" vertical="center" textRotation="0" wrapText="true" indent="0" shrinkToFit="false"/>
      <protection locked="false" hidden="false"/>
    </xf>
    <xf numFmtId="171" fontId="12" fillId="0" borderId="2" xfId="15" applyFont="true" applyBorder="true" applyAlignment="true" applyProtection="true">
      <alignment horizontal="general" vertical="center" textRotation="0" wrapText="false" indent="0" shrinkToFit="false"/>
      <protection locked="true" hidden="false"/>
    </xf>
    <xf numFmtId="164" fontId="26" fillId="0" borderId="0" xfId="27" applyFont="true" applyBorder="false" applyAlignment="true" applyProtection="true">
      <alignment horizontal="center" vertical="center" textRotation="0" wrapText="true" indent="0" shrinkToFit="false"/>
      <protection locked="true" hidden="false"/>
    </xf>
    <xf numFmtId="164" fontId="27" fillId="0" borderId="0" xfId="27" applyFont="true" applyBorder="false" applyAlignment="true" applyProtection="true">
      <alignment horizontal="center" vertical="center" textRotation="0" wrapText="true" indent="0" shrinkToFit="false"/>
      <protection locked="true" hidden="false"/>
    </xf>
    <xf numFmtId="164" fontId="28" fillId="0" borderId="0" xfId="27" applyFont="true" applyBorder="false" applyAlignment="true" applyProtection="true">
      <alignment horizontal="general" vertical="center" textRotation="0" wrapText="false" indent="0" shrinkToFit="false"/>
      <protection locked="true" hidden="false"/>
    </xf>
    <xf numFmtId="164" fontId="27" fillId="0" borderId="0" xfId="27" applyFont="true" applyBorder="false" applyAlignment="true" applyProtection="true">
      <alignment horizontal="general" vertical="center" textRotation="0" wrapText="false" indent="0" shrinkToFit="false"/>
      <protection locked="true" hidden="false"/>
    </xf>
    <xf numFmtId="164" fontId="27" fillId="0" borderId="0" xfId="27" applyFont="true" applyBorder="false" applyAlignment="true" applyProtection="true">
      <alignment horizontal="left" vertical="center" textRotation="0" wrapText="false" indent="0" shrinkToFit="false"/>
      <protection locked="true" hidden="false"/>
    </xf>
    <xf numFmtId="164" fontId="28" fillId="0" borderId="0" xfId="27" applyFont="true" applyBorder="false" applyAlignment="true" applyProtection="true">
      <alignment horizontal="right" vertical="center" textRotation="0" wrapText="false" indent="0" shrinkToFit="false"/>
      <protection locked="true" hidden="false"/>
    </xf>
    <xf numFmtId="164" fontId="29" fillId="0" borderId="0" xfId="27" applyFont="true" applyBorder="false" applyAlignment="true" applyProtection="true">
      <alignment horizontal="general" vertical="center" textRotation="0" wrapText="false" indent="0" shrinkToFit="false"/>
      <protection locked="true" hidden="false"/>
    </xf>
    <xf numFmtId="164" fontId="6" fillId="0" borderId="0" xfId="26" applyFont="false" applyBorder="false" applyAlignment="true" applyProtection="true">
      <alignment horizontal="general" vertical="bottom" textRotation="0" wrapText="true" indent="0" shrinkToFit="false"/>
      <protection locked="true" hidden="false"/>
    </xf>
    <xf numFmtId="164" fontId="27" fillId="0" borderId="0" xfId="26" applyFont="true" applyBorder="false" applyAlignment="true" applyProtection="true">
      <alignment horizontal="left" vertical="center" textRotation="0" wrapText="false" indent="0" shrinkToFit="false"/>
      <protection locked="true" hidden="false"/>
    </xf>
    <xf numFmtId="169" fontId="27" fillId="0" borderId="0" xfId="26" applyFont="true" applyBorder="false" applyAlignment="true" applyProtection="true">
      <alignment horizontal="right" vertical="center" textRotation="0" wrapText="false" indent="0" shrinkToFit="false"/>
      <protection locked="true" hidden="false"/>
    </xf>
    <xf numFmtId="164" fontId="6" fillId="0" borderId="0" xfId="27" applyFont="false" applyBorder="false" applyAlignment="true" applyProtection="true">
      <alignment horizontal="general" vertical="bottom" textRotation="0" wrapText="false" indent="0" shrinkToFit="false"/>
      <protection locked="true" hidden="false"/>
    </xf>
    <xf numFmtId="164" fontId="30" fillId="0" borderId="0" xfId="27" applyFont="true" applyBorder="false" applyAlignment="true" applyProtection="true">
      <alignment horizontal="general" vertical="center" textRotation="0" wrapText="false" indent="0" shrinkToFit="false"/>
      <protection locked="true" hidden="false"/>
    </xf>
    <xf numFmtId="169" fontId="30" fillId="0" borderId="0" xfId="27" applyFont="true" applyBorder="false" applyAlignment="true" applyProtection="true">
      <alignment horizontal="general" vertical="center" textRotation="0" wrapText="false" indent="0" shrinkToFit="false"/>
      <protection locked="true" hidden="false"/>
    </xf>
    <xf numFmtId="170" fontId="10" fillId="0" borderId="5" xfId="0" applyFont="true" applyBorder="true" applyAlignment="true" applyProtection="true">
      <alignment horizontal="center" vertical="center" textRotation="0" wrapText="true" indent="0" shrinkToFit="false"/>
      <protection locked="true" hidden="false"/>
    </xf>
    <xf numFmtId="164" fontId="12" fillId="0" borderId="5" xfId="0" applyFont="true" applyBorder="true" applyAlignment="true" applyProtection="true">
      <alignment horizontal="left" vertical="center" textRotation="0" wrapText="false" indent="0" shrinkToFit="false"/>
      <protection locked="false" hidden="false"/>
    </xf>
    <xf numFmtId="164" fontId="10" fillId="0" borderId="5" xfId="0" applyFont="true" applyBorder="true" applyAlignment="true" applyProtection="true">
      <alignment horizontal="center" vertical="center" textRotation="0" wrapText="false" indent="0" shrinkToFit="false"/>
      <protection locked="false" hidden="false"/>
    </xf>
    <xf numFmtId="171" fontId="10" fillId="0" borderId="5" xfId="15" applyFont="true" applyBorder="true" applyAlignment="true" applyProtection="true">
      <alignment horizontal="general" vertical="center" textRotation="0" wrapText="false" indent="0" shrinkToFit="false"/>
      <protection locked="true" hidden="false"/>
    </xf>
    <xf numFmtId="169" fontId="10" fillId="0" borderId="5" xfId="0" applyFont="true" applyBorder="true" applyAlignment="true" applyProtection="true">
      <alignment horizontal="right" vertical="center" textRotation="0" wrapText="false" indent="0" shrinkToFit="false"/>
      <protection locked="false" hidden="false"/>
    </xf>
    <xf numFmtId="164" fontId="31" fillId="2" borderId="2" xfId="0" applyFont="true" applyBorder="true" applyAlignment="true" applyProtection="true">
      <alignment horizontal="center" vertical="center" textRotation="0" wrapText="false" indent="0" shrinkToFit="false"/>
      <protection locked="false" hidden="false"/>
    </xf>
    <xf numFmtId="164" fontId="19" fillId="2" borderId="2" xfId="0" applyFont="true" applyBorder="true" applyAlignment="true" applyProtection="true">
      <alignment horizontal="left" vertical="center" textRotation="0" wrapText="true" indent="0" shrinkToFit="false"/>
      <protection locked="false" hidden="false"/>
    </xf>
    <xf numFmtId="164" fontId="33" fillId="0" borderId="0" xfId="0" applyFont="true" applyBorder="false" applyAlignment="true" applyProtection="true">
      <alignment horizontal="general" vertical="center" textRotation="0" wrapText="false" indent="0" shrinkToFit="false"/>
      <protection locked="true" hidden="false"/>
    </xf>
    <xf numFmtId="164" fontId="33" fillId="0" borderId="0" xfId="0" applyFont="true" applyBorder="false" applyAlignment="true" applyProtection="true">
      <alignment horizontal="general" vertical="center" textRotation="0" wrapText="true" indent="0" shrinkToFit="false"/>
      <protection locked="true" hidden="false"/>
    </xf>
    <xf numFmtId="164" fontId="10" fillId="0" borderId="0" xfId="0" applyFont="true" applyBorder="false" applyAlignment="true" applyProtection="true">
      <alignment horizontal="center" vertical="bottom" textRotation="0" wrapText="false" indent="0" shrinkToFit="false"/>
      <protection locked="true" hidden="false"/>
    </xf>
    <xf numFmtId="164" fontId="27" fillId="0" borderId="0" xfId="26" applyFont="true" applyBorder="false" applyAlignment="true" applyProtection="true">
      <alignment horizontal="general" vertical="center" textRotation="0" wrapText="true" indent="0" shrinkToFit="false"/>
      <protection locked="true" hidden="false"/>
    </xf>
    <xf numFmtId="164" fontId="10" fillId="0" borderId="0" xfId="0" applyFont="true" applyBorder="false" applyAlignment="true" applyProtection="true">
      <alignment horizontal="right" vertical="center" textRotation="0" wrapText="false" indent="0" shrinkToFit="false"/>
      <protection locked="true" hidden="false"/>
    </xf>
    <xf numFmtId="164" fontId="23" fillId="0" borderId="0" xfId="0" applyFont="true" applyBorder="fals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center" vertical="center" textRotation="0" wrapText="true" indent="0" shrinkToFit="false"/>
      <protection locked="true" hidden="false"/>
    </xf>
    <xf numFmtId="173" fontId="10" fillId="0" borderId="1" xfId="0" applyFont="true" applyBorder="true" applyAlignment="true" applyProtection="true">
      <alignment horizontal="center" vertical="center" textRotation="0" wrapText="true" indent="0" shrinkToFit="false"/>
      <protection locked="true" hidden="false"/>
    </xf>
    <xf numFmtId="174" fontId="10" fillId="0" borderId="1" xfId="0" applyFont="true" applyBorder="true" applyAlignment="true" applyProtection="true">
      <alignment horizontal="general" vertical="bottom" textRotation="0" wrapText="true" indent="0" shrinkToFit="false"/>
      <protection locked="true" hidden="false"/>
    </xf>
    <xf numFmtId="172" fontId="10"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general" vertical="center" textRotation="0" wrapText="false" indent="0" shrinkToFit="false"/>
      <protection locked="true" hidden="false"/>
    </xf>
    <xf numFmtId="172" fontId="12" fillId="0" borderId="1" xfId="0" applyFont="true" applyBorder="true" applyAlignment="true" applyProtection="true">
      <alignment horizontal="center" vertical="center" textRotation="0" wrapText="false" indent="0" shrinkToFit="false"/>
      <protection locked="true" hidden="false"/>
    </xf>
    <xf numFmtId="172" fontId="10" fillId="0" borderId="1" xfId="0"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general" vertical="center" textRotation="0" wrapText="false" indent="0" shrinkToFit="false"/>
      <protection locked="true" hidden="false"/>
    </xf>
    <xf numFmtId="175" fontId="10" fillId="0" borderId="1" xfId="0" applyFont="true" applyBorder="true" applyAlignment="true" applyProtection="true">
      <alignment horizontal="left" vertical="center" textRotation="0" wrapText="false" indent="0" shrinkToFit="false"/>
      <protection locked="true" hidden="false"/>
    </xf>
    <xf numFmtId="169" fontId="10" fillId="0" borderId="1" xfId="0" applyFont="true" applyBorder="true" applyAlignment="true" applyProtection="true">
      <alignment horizontal="center" vertical="center" textRotation="0" wrapText="false" indent="0" shrinkToFit="false"/>
      <protection locked="true" hidden="false"/>
    </xf>
    <xf numFmtId="164" fontId="34" fillId="0" borderId="0" xfId="0" applyFont="true" applyBorder="fals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9" fontId="10" fillId="0" borderId="0" xfId="0" applyFont="true" applyBorder="false" applyAlignment="true" applyProtection="true">
      <alignment horizontal="right" vertical="center" textRotation="0" wrapText="true" indent="0" shrinkToFit="false"/>
      <protection locked="true" hidden="false"/>
    </xf>
    <xf numFmtId="164" fontId="12" fillId="0" borderId="0" xfId="0" applyFont="true" applyBorder="false" applyAlignment="true" applyProtection="true">
      <alignment horizontal="left" vertical="center" textRotation="0" wrapText="fals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left" vertical="center" textRotation="0" wrapText="false" indent="0" shrinkToFit="false"/>
      <protection locked="true" hidden="false"/>
    </xf>
    <xf numFmtId="164" fontId="10" fillId="0" borderId="1" xfId="28" applyFont="true" applyBorder="true" applyAlignment="true" applyProtection="true">
      <alignment horizontal="center" vertical="center" textRotation="0" wrapText="true" indent="0" shrinkToFit="false"/>
      <protection locked="true" hidden="false"/>
    </xf>
    <xf numFmtId="169" fontId="10" fillId="0" borderId="1" xfId="30" applyFont="true" applyBorder="true" applyAlignment="true" applyProtection="true">
      <alignment horizontal="center" vertical="center" textRotation="0" wrapText="true" indent="0" shrinkToFit="false"/>
      <protection locked="true" hidden="false"/>
    </xf>
    <xf numFmtId="164" fontId="10" fillId="0" borderId="1" xfId="30" applyFont="true" applyBorder="true" applyAlignment="true" applyProtection="true">
      <alignment horizontal="center" vertical="center" textRotation="0" wrapText="false" indent="0" shrinkToFit="false"/>
      <protection locked="true" hidden="false"/>
    </xf>
    <xf numFmtId="173" fontId="10" fillId="0" borderId="1" xfId="30" applyFont="true" applyBorder="true" applyAlignment="true" applyProtection="true">
      <alignment horizontal="center" vertical="center" textRotation="0" wrapText="true" indent="0" shrinkToFit="false"/>
      <protection locked="true" hidden="false"/>
    </xf>
    <xf numFmtId="173" fontId="10" fillId="0" borderId="6" xfId="30" applyFont="true" applyBorder="true" applyAlignment="true" applyProtection="true">
      <alignment horizontal="center" vertical="center" textRotation="0" wrapText="true" indent="0" shrinkToFit="false"/>
      <protection locked="true" hidden="false"/>
    </xf>
    <xf numFmtId="174" fontId="10" fillId="0" borderId="1" xfId="0" applyFont="true" applyBorder="true" applyAlignment="true" applyProtection="true">
      <alignment horizontal="left" vertical="center" textRotation="0" wrapText="true" indent="0" shrinkToFit="false"/>
      <protection locked="true" hidden="false"/>
    </xf>
    <xf numFmtId="165" fontId="10" fillId="0" borderId="1" xfId="30" applyFont="true" applyBorder="true" applyAlignment="true" applyProtection="true">
      <alignment horizontal="center" vertical="center" textRotation="0" wrapText="false" indent="0" shrinkToFit="false"/>
      <protection locked="true" hidden="false"/>
    </xf>
    <xf numFmtId="174" fontId="10" fillId="0" borderId="1" xfId="0" applyFont="true" applyBorder="true" applyAlignment="true" applyProtection="true">
      <alignment horizontal="center" vertical="center" textRotation="0" wrapText="true" indent="0" shrinkToFit="false"/>
      <protection locked="true" hidden="false"/>
    </xf>
    <xf numFmtId="164" fontId="12" fillId="0" borderId="0" xfId="0" applyFont="true" applyBorder="false" applyAlignment="true" applyProtection="true">
      <alignment horizontal="right" vertical="bottom" textRotation="0" wrapText="false" indent="0" shrinkToFit="false"/>
      <protection locked="true" hidden="false"/>
    </xf>
    <xf numFmtId="164" fontId="12" fillId="0" borderId="7" xfId="0" applyFont="true" applyBorder="true" applyAlignment="true" applyProtection="true">
      <alignment horizontal="right" vertical="bottom" textRotation="0" wrapText="false" indent="0" shrinkToFit="false"/>
      <protection locked="true" hidden="false"/>
    </xf>
    <xf numFmtId="164" fontId="12" fillId="0" borderId="8" xfId="0" applyFont="true" applyBorder="true" applyAlignment="true" applyProtection="true">
      <alignment horizontal="right" vertical="bottom" textRotation="0" wrapText="false" indent="0" shrinkToFit="false"/>
      <protection locked="true" hidden="false"/>
    </xf>
    <xf numFmtId="169" fontId="12" fillId="6" borderId="9" xfId="0" applyFont="true" applyBorder="true" applyAlignment="true" applyProtection="true">
      <alignment horizontal="right" vertical="center" textRotation="0" wrapText="false" indent="0" shrinkToFit="false"/>
      <protection locked="true" hidden="false"/>
    </xf>
    <xf numFmtId="169" fontId="23" fillId="0" borderId="0" xfId="0" applyFont="tru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10" fillId="0" borderId="10" xfId="0" applyFont="true" applyBorder="true" applyAlignment="true" applyProtection="true">
      <alignment horizontal="left" vertical="center" textRotation="0" wrapText="false" indent="0" shrinkToFit="false"/>
      <protection locked="true" hidden="false"/>
    </xf>
    <xf numFmtId="176" fontId="10" fillId="0" borderId="11" xfId="0" applyFont="true" applyBorder="true" applyAlignment="true" applyProtection="true">
      <alignment horizontal="right" vertical="bottom" textRotation="0" wrapText="false" indent="0" shrinkToFit="false"/>
      <protection locked="true" hidden="false"/>
    </xf>
    <xf numFmtId="169" fontId="10" fillId="6" borderId="11" xfId="0" applyFont="true" applyBorder="true" applyAlignment="true" applyProtection="true">
      <alignment horizontal="right" vertical="center" textRotation="0" wrapText="false" indent="0" shrinkToFit="false"/>
      <protection locked="true" hidden="false"/>
    </xf>
    <xf numFmtId="164" fontId="10" fillId="0" borderId="0" xfId="0" applyFont="true" applyBorder="false" applyAlignment="true" applyProtection="true">
      <alignment horizontal="right" vertical="bottom" textRotation="0" wrapText="false" indent="0" shrinkToFit="false"/>
      <protection locked="true" hidden="false"/>
    </xf>
    <xf numFmtId="164" fontId="10" fillId="0" borderId="11" xfId="0" applyFont="true" applyBorder="true" applyAlignment="true" applyProtection="true">
      <alignment horizontal="left" vertical="center" textRotation="0" wrapText="false" indent="0" shrinkToFit="false"/>
      <protection locked="true" hidden="false"/>
    </xf>
    <xf numFmtId="169" fontId="10" fillId="0" borderId="11" xfId="0" applyFont="true" applyBorder="true" applyAlignment="true" applyProtection="true">
      <alignment horizontal="right" vertical="center" textRotation="0" wrapText="false" indent="0" shrinkToFit="false"/>
      <protection locked="true" hidden="false"/>
    </xf>
    <xf numFmtId="164" fontId="10" fillId="0" borderId="0" xfId="0" applyFont="true" applyBorder="false" applyAlignment="true" applyProtection="true">
      <alignment horizontal="left" vertical="bottom" textRotation="0" wrapText="false" indent="0" shrinkToFit="false"/>
      <protection locked="true" hidden="false"/>
    </xf>
    <xf numFmtId="164" fontId="10" fillId="0" borderId="1" xfId="0" applyFont="true" applyBorder="true" applyAlignment="true" applyProtection="true">
      <alignment horizontal="left" vertical="bottom" textRotation="0" wrapText="false" indent="0" shrinkToFit="false"/>
      <protection locked="true" hidden="false"/>
    </xf>
    <xf numFmtId="176" fontId="10" fillId="0" borderId="1" xfId="0" applyFont="true" applyBorder="true" applyAlignment="true" applyProtection="true">
      <alignment horizontal="right" vertical="bottom" textRotation="0" wrapText="false" indent="0" shrinkToFit="false"/>
      <protection locked="true" hidden="false"/>
    </xf>
    <xf numFmtId="169" fontId="10" fillId="6" borderId="1" xfId="0" applyFont="true" applyBorder="true" applyAlignment="true" applyProtection="true">
      <alignment horizontal="right" vertical="center" textRotation="0" wrapText="false" indent="0" shrinkToFit="false"/>
      <protection locked="true" hidden="false"/>
    </xf>
    <xf numFmtId="164" fontId="12" fillId="0" borderId="0" xfId="0" applyFont="true" applyBorder="false" applyAlignment="true" applyProtection="true">
      <alignment horizontal="left" vertical="bottom" textRotation="0" wrapText="false" indent="0" shrinkToFit="false"/>
      <protection locked="true" hidden="false"/>
    </xf>
    <xf numFmtId="164" fontId="35" fillId="0" borderId="12" xfId="0" applyFont="true" applyBorder="true" applyAlignment="true" applyProtection="true">
      <alignment horizontal="left" vertical="bottom" textRotation="0" wrapText="false" indent="0" shrinkToFit="false"/>
      <protection locked="true" hidden="false"/>
    </xf>
    <xf numFmtId="164" fontId="12" fillId="0" borderId="9" xfId="0" applyFont="true" applyBorder="true" applyAlignment="true" applyProtection="true">
      <alignment horizontal="right" vertical="bottom" textRotation="0" wrapText="false" indent="0" shrinkToFit="false"/>
      <protection locked="true" hidden="false"/>
    </xf>
    <xf numFmtId="169" fontId="35" fillId="6" borderId="13" xfId="0" applyFont="true" applyBorder="true" applyAlignment="true" applyProtection="true">
      <alignment horizontal="right" vertical="center" textRotation="0" wrapText="false" indent="0" shrinkToFit="false"/>
      <protection locked="true" hidden="false"/>
    </xf>
    <xf numFmtId="164" fontId="23" fillId="0" borderId="0" xfId="0" applyFont="true" applyBorder="false" applyAlignment="true" applyProtection="true">
      <alignment horizontal="right" vertical="bottom" textRotation="0" wrapText="false" indent="0" shrinkToFit="false"/>
      <protection locked="true" hidden="false"/>
    </xf>
    <xf numFmtId="164" fontId="10" fillId="0" borderId="0" xfId="0" applyFont="true" applyBorder="false" applyAlignment="true" applyProtection="true">
      <alignment horizontal="left" vertical="top" textRotation="0" wrapText="fals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cellXfs>
  <cellStyles count="19">
    <cellStyle name="Normal" xfId="0" builtinId="0"/>
    <cellStyle name="Comma" xfId="15" builtinId="3"/>
    <cellStyle name="Comma [0]" xfId="16" builtinId="6"/>
    <cellStyle name="Currency" xfId="17" builtinId="4"/>
    <cellStyle name="Currency [0]" xfId="18" builtinId="7"/>
    <cellStyle name="Percent" xfId="19" builtinId="5"/>
    <cellStyle name="Comma 2" xfId="20"/>
    <cellStyle name="Comma 2 2" xfId="21"/>
    <cellStyle name="Date" xfId="22"/>
    <cellStyle name="Fixed" xfId="23"/>
    <cellStyle name="Heading 1 1" xfId="24"/>
    <cellStyle name="Heading2" xfId="25"/>
    <cellStyle name="Normal 2" xfId="26"/>
    <cellStyle name="Normal 3" xfId="27"/>
    <cellStyle name="Normal_Sheet1" xfId="28"/>
    <cellStyle name="Parastais 2" xfId="29"/>
    <cellStyle name="Style 1" xfId="30"/>
    <cellStyle name="Стиль 1" xfId="31"/>
    <cellStyle name="Excel Built-in Normal" xfId="32"/>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externalLink" Target="externalLinks/externalLink1.xml"/><Relationship Id="rId11"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64</xdr:row>
      <xdr:rowOff>0</xdr:rowOff>
    </xdr:from>
    <xdr:to>
      <xdr:col>2</xdr:col>
      <xdr:colOff>186480</xdr:colOff>
      <xdr:row>65</xdr:row>
      <xdr:rowOff>101880</xdr:rowOff>
    </xdr:to>
    <xdr:sp>
      <xdr:nvSpPr>
        <xdr:cNvPr id="0" name="TextBox 1"/>
        <xdr:cNvSpPr/>
      </xdr:nvSpPr>
      <xdr:spPr>
        <a:xfrm>
          <a:off x="308664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64</xdr:row>
      <xdr:rowOff>0</xdr:rowOff>
    </xdr:from>
    <xdr:to>
      <xdr:col>2</xdr:col>
      <xdr:colOff>186480</xdr:colOff>
      <xdr:row>65</xdr:row>
      <xdr:rowOff>101880</xdr:rowOff>
    </xdr:to>
    <xdr:sp>
      <xdr:nvSpPr>
        <xdr:cNvPr id="1" name="TextBox 2"/>
        <xdr:cNvSpPr/>
      </xdr:nvSpPr>
      <xdr:spPr>
        <a:xfrm>
          <a:off x="308664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64</xdr:row>
      <xdr:rowOff>0</xdr:rowOff>
    </xdr:from>
    <xdr:to>
      <xdr:col>2</xdr:col>
      <xdr:colOff>186480</xdr:colOff>
      <xdr:row>65</xdr:row>
      <xdr:rowOff>101880</xdr:rowOff>
    </xdr:to>
    <xdr:sp>
      <xdr:nvSpPr>
        <xdr:cNvPr id="2" name="TextBox 3"/>
        <xdr:cNvSpPr/>
      </xdr:nvSpPr>
      <xdr:spPr>
        <a:xfrm>
          <a:off x="308664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64</xdr:row>
      <xdr:rowOff>0</xdr:rowOff>
    </xdr:from>
    <xdr:to>
      <xdr:col>2</xdr:col>
      <xdr:colOff>186480</xdr:colOff>
      <xdr:row>65</xdr:row>
      <xdr:rowOff>101880</xdr:rowOff>
    </xdr:to>
    <xdr:sp>
      <xdr:nvSpPr>
        <xdr:cNvPr id="3" name="TextBox 4"/>
        <xdr:cNvSpPr/>
      </xdr:nvSpPr>
      <xdr:spPr>
        <a:xfrm>
          <a:off x="308664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64</xdr:row>
      <xdr:rowOff>0</xdr:rowOff>
    </xdr:from>
    <xdr:to>
      <xdr:col>2</xdr:col>
      <xdr:colOff>186480</xdr:colOff>
      <xdr:row>65</xdr:row>
      <xdr:rowOff>101880</xdr:rowOff>
    </xdr:to>
    <xdr:sp>
      <xdr:nvSpPr>
        <xdr:cNvPr id="4" name="TextBox 5"/>
        <xdr:cNvSpPr/>
      </xdr:nvSpPr>
      <xdr:spPr>
        <a:xfrm>
          <a:off x="308664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64</xdr:row>
      <xdr:rowOff>0</xdr:rowOff>
    </xdr:from>
    <xdr:to>
      <xdr:col>2</xdr:col>
      <xdr:colOff>185400</xdr:colOff>
      <xdr:row>65</xdr:row>
      <xdr:rowOff>101880</xdr:rowOff>
    </xdr:to>
    <xdr:sp>
      <xdr:nvSpPr>
        <xdr:cNvPr id="5" name="TextBox 6"/>
        <xdr:cNvSpPr/>
      </xdr:nvSpPr>
      <xdr:spPr>
        <a:xfrm>
          <a:off x="3085560" y="12629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64</xdr:row>
      <xdr:rowOff>0</xdr:rowOff>
    </xdr:from>
    <xdr:to>
      <xdr:col>2</xdr:col>
      <xdr:colOff>185400</xdr:colOff>
      <xdr:row>65</xdr:row>
      <xdr:rowOff>101880</xdr:rowOff>
    </xdr:to>
    <xdr:sp>
      <xdr:nvSpPr>
        <xdr:cNvPr id="6" name="TextBox 7"/>
        <xdr:cNvSpPr/>
      </xdr:nvSpPr>
      <xdr:spPr>
        <a:xfrm>
          <a:off x="3085560" y="1262988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64</xdr:row>
      <xdr:rowOff>0</xdr:rowOff>
    </xdr:from>
    <xdr:to>
      <xdr:col>1</xdr:col>
      <xdr:colOff>2306160</xdr:colOff>
      <xdr:row>65</xdr:row>
      <xdr:rowOff>109080</xdr:rowOff>
    </xdr:to>
    <xdr:sp>
      <xdr:nvSpPr>
        <xdr:cNvPr id="7" name="TextBox 8"/>
        <xdr:cNvSpPr/>
      </xdr:nvSpPr>
      <xdr:spPr>
        <a:xfrm>
          <a:off x="2475000" y="12629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64</xdr:row>
      <xdr:rowOff>0</xdr:rowOff>
    </xdr:from>
    <xdr:to>
      <xdr:col>1</xdr:col>
      <xdr:colOff>2306160</xdr:colOff>
      <xdr:row>65</xdr:row>
      <xdr:rowOff>109080</xdr:rowOff>
    </xdr:to>
    <xdr:sp>
      <xdr:nvSpPr>
        <xdr:cNvPr id="8" name="TextBox 9"/>
        <xdr:cNvSpPr/>
      </xdr:nvSpPr>
      <xdr:spPr>
        <a:xfrm>
          <a:off x="2475000" y="12629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64</xdr:row>
      <xdr:rowOff>0</xdr:rowOff>
    </xdr:from>
    <xdr:to>
      <xdr:col>1</xdr:col>
      <xdr:colOff>2306160</xdr:colOff>
      <xdr:row>65</xdr:row>
      <xdr:rowOff>109080</xdr:rowOff>
    </xdr:to>
    <xdr:sp>
      <xdr:nvSpPr>
        <xdr:cNvPr id="9" name="TextBox 10"/>
        <xdr:cNvSpPr/>
      </xdr:nvSpPr>
      <xdr:spPr>
        <a:xfrm>
          <a:off x="2475000" y="12629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64</xdr:row>
      <xdr:rowOff>0</xdr:rowOff>
    </xdr:from>
    <xdr:to>
      <xdr:col>1</xdr:col>
      <xdr:colOff>2306160</xdr:colOff>
      <xdr:row>65</xdr:row>
      <xdr:rowOff>109080</xdr:rowOff>
    </xdr:to>
    <xdr:sp>
      <xdr:nvSpPr>
        <xdr:cNvPr id="10" name="TextBox 11"/>
        <xdr:cNvSpPr/>
      </xdr:nvSpPr>
      <xdr:spPr>
        <a:xfrm>
          <a:off x="2475000" y="12629880"/>
          <a:ext cx="183960" cy="271080"/>
        </a:xfrm>
        <a:prstGeom prst="rect">
          <a:avLst/>
        </a:prstGeom>
        <a:noFill/>
        <a:ln w="0">
          <a:noFill/>
        </a:ln>
      </xdr:spPr>
      <xdr:style>
        <a:lnRef idx="0"/>
        <a:fillRef idx="0"/>
        <a:effectRef idx="0"/>
        <a:fontRef idx="minor"/>
      </xdr:style>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63</xdr:row>
      <xdr:rowOff>0</xdr:rowOff>
    </xdr:from>
    <xdr:to>
      <xdr:col>2</xdr:col>
      <xdr:colOff>186480</xdr:colOff>
      <xdr:row>64</xdr:row>
      <xdr:rowOff>102240</xdr:rowOff>
    </xdr:to>
    <xdr:sp>
      <xdr:nvSpPr>
        <xdr:cNvPr id="11" name="TextBox 1"/>
        <xdr:cNvSpPr/>
      </xdr:nvSpPr>
      <xdr:spPr>
        <a:xfrm>
          <a:off x="308664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63</xdr:row>
      <xdr:rowOff>0</xdr:rowOff>
    </xdr:from>
    <xdr:to>
      <xdr:col>2</xdr:col>
      <xdr:colOff>186480</xdr:colOff>
      <xdr:row>64</xdr:row>
      <xdr:rowOff>102240</xdr:rowOff>
    </xdr:to>
    <xdr:sp>
      <xdr:nvSpPr>
        <xdr:cNvPr id="12" name="TextBox 2"/>
        <xdr:cNvSpPr/>
      </xdr:nvSpPr>
      <xdr:spPr>
        <a:xfrm>
          <a:off x="308664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63</xdr:row>
      <xdr:rowOff>0</xdr:rowOff>
    </xdr:from>
    <xdr:to>
      <xdr:col>2</xdr:col>
      <xdr:colOff>186480</xdr:colOff>
      <xdr:row>64</xdr:row>
      <xdr:rowOff>102240</xdr:rowOff>
    </xdr:to>
    <xdr:sp>
      <xdr:nvSpPr>
        <xdr:cNvPr id="13" name="TextBox 3"/>
        <xdr:cNvSpPr/>
      </xdr:nvSpPr>
      <xdr:spPr>
        <a:xfrm>
          <a:off x="308664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63</xdr:row>
      <xdr:rowOff>0</xdr:rowOff>
    </xdr:from>
    <xdr:to>
      <xdr:col>2</xdr:col>
      <xdr:colOff>186480</xdr:colOff>
      <xdr:row>64</xdr:row>
      <xdr:rowOff>102240</xdr:rowOff>
    </xdr:to>
    <xdr:sp>
      <xdr:nvSpPr>
        <xdr:cNvPr id="14" name="TextBox 4"/>
        <xdr:cNvSpPr/>
      </xdr:nvSpPr>
      <xdr:spPr>
        <a:xfrm>
          <a:off x="308664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63</xdr:row>
      <xdr:rowOff>0</xdr:rowOff>
    </xdr:from>
    <xdr:to>
      <xdr:col>2</xdr:col>
      <xdr:colOff>186480</xdr:colOff>
      <xdr:row>64</xdr:row>
      <xdr:rowOff>102240</xdr:rowOff>
    </xdr:to>
    <xdr:sp>
      <xdr:nvSpPr>
        <xdr:cNvPr id="15" name="TextBox 5"/>
        <xdr:cNvSpPr/>
      </xdr:nvSpPr>
      <xdr:spPr>
        <a:xfrm>
          <a:off x="308664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63</xdr:row>
      <xdr:rowOff>0</xdr:rowOff>
    </xdr:from>
    <xdr:to>
      <xdr:col>2</xdr:col>
      <xdr:colOff>185400</xdr:colOff>
      <xdr:row>64</xdr:row>
      <xdr:rowOff>102240</xdr:rowOff>
    </xdr:to>
    <xdr:sp>
      <xdr:nvSpPr>
        <xdr:cNvPr id="16" name="TextBox 6"/>
        <xdr:cNvSpPr/>
      </xdr:nvSpPr>
      <xdr:spPr>
        <a:xfrm>
          <a:off x="3085560" y="1254420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63</xdr:row>
      <xdr:rowOff>0</xdr:rowOff>
    </xdr:from>
    <xdr:to>
      <xdr:col>2</xdr:col>
      <xdr:colOff>185400</xdr:colOff>
      <xdr:row>64</xdr:row>
      <xdr:rowOff>102240</xdr:rowOff>
    </xdr:to>
    <xdr:sp>
      <xdr:nvSpPr>
        <xdr:cNvPr id="17" name="TextBox 7"/>
        <xdr:cNvSpPr/>
      </xdr:nvSpPr>
      <xdr:spPr>
        <a:xfrm>
          <a:off x="3085560" y="12544200"/>
          <a:ext cx="183960" cy="2642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63</xdr:row>
      <xdr:rowOff>0</xdr:rowOff>
    </xdr:from>
    <xdr:to>
      <xdr:col>1</xdr:col>
      <xdr:colOff>2306160</xdr:colOff>
      <xdr:row>64</xdr:row>
      <xdr:rowOff>109440</xdr:rowOff>
    </xdr:to>
    <xdr:sp>
      <xdr:nvSpPr>
        <xdr:cNvPr id="18" name="TextBox 8"/>
        <xdr:cNvSpPr/>
      </xdr:nvSpPr>
      <xdr:spPr>
        <a:xfrm>
          <a:off x="2475000" y="1254420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63</xdr:row>
      <xdr:rowOff>0</xdr:rowOff>
    </xdr:from>
    <xdr:to>
      <xdr:col>1</xdr:col>
      <xdr:colOff>2306160</xdr:colOff>
      <xdr:row>64</xdr:row>
      <xdr:rowOff>109440</xdr:rowOff>
    </xdr:to>
    <xdr:sp>
      <xdr:nvSpPr>
        <xdr:cNvPr id="19" name="TextBox 9"/>
        <xdr:cNvSpPr/>
      </xdr:nvSpPr>
      <xdr:spPr>
        <a:xfrm>
          <a:off x="2475000" y="1254420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63</xdr:row>
      <xdr:rowOff>0</xdr:rowOff>
    </xdr:from>
    <xdr:to>
      <xdr:col>1</xdr:col>
      <xdr:colOff>2306160</xdr:colOff>
      <xdr:row>64</xdr:row>
      <xdr:rowOff>109440</xdr:rowOff>
    </xdr:to>
    <xdr:sp>
      <xdr:nvSpPr>
        <xdr:cNvPr id="20" name="TextBox 10"/>
        <xdr:cNvSpPr/>
      </xdr:nvSpPr>
      <xdr:spPr>
        <a:xfrm>
          <a:off x="2475000" y="1254420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63</xdr:row>
      <xdr:rowOff>0</xdr:rowOff>
    </xdr:from>
    <xdr:to>
      <xdr:col>1</xdr:col>
      <xdr:colOff>2306160</xdr:colOff>
      <xdr:row>64</xdr:row>
      <xdr:rowOff>109440</xdr:rowOff>
    </xdr:to>
    <xdr:sp>
      <xdr:nvSpPr>
        <xdr:cNvPr id="21" name="TextBox 11"/>
        <xdr:cNvSpPr/>
      </xdr:nvSpPr>
      <xdr:spPr>
        <a:xfrm>
          <a:off x="2475000" y="12544200"/>
          <a:ext cx="183960" cy="271440"/>
        </a:xfrm>
        <a:prstGeom prst="rect">
          <a:avLst/>
        </a:prstGeom>
        <a:noFill/>
        <a:ln w="0">
          <a:noFill/>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51</xdr:row>
      <xdr:rowOff>0</xdr:rowOff>
    </xdr:from>
    <xdr:to>
      <xdr:col>2</xdr:col>
      <xdr:colOff>186480</xdr:colOff>
      <xdr:row>52</xdr:row>
      <xdr:rowOff>101880</xdr:rowOff>
    </xdr:to>
    <xdr:sp>
      <xdr:nvSpPr>
        <xdr:cNvPr id="22" name="TextBox 1"/>
        <xdr:cNvSpPr/>
      </xdr:nvSpPr>
      <xdr:spPr>
        <a:xfrm>
          <a:off x="308664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51</xdr:row>
      <xdr:rowOff>0</xdr:rowOff>
    </xdr:from>
    <xdr:to>
      <xdr:col>2</xdr:col>
      <xdr:colOff>186480</xdr:colOff>
      <xdr:row>52</xdr:row>
      <xdr:rowOff>101880</xdr:rowOff>
    </xdr:to>
    <xdr:sp>
      <xdr:nvSpPr>
        <xdr:cNvPr id="23" name="TextBox 2"/>
        <xdr:cNvSpPr/>
      </xdr:nvSpPr>
      <xdr:spPr>
        <a:xfrm>
          <a:off x="308664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51</xdr:row>
      <xdr:rowOff>0</xdr:rowOff>
    </xdr:from>
    <xdr:to>
      <xdr:col>2</xdr:col>
      <xdr:colOff>186480</xdr:colOff>
      <xdr:row>52</xdr:row>
      <xdr:rowOff>101880</xdr:rowOff>
    </xdr:to>
    <xdr:sp>
      <xdr:nvSpPr>
        <xdr:cNvPr id="24" name="TextBox 3"/>
        <xdr:cNvSpPr/>
      </xdr:nvSpPr>
      <xdr:spPr>
        <a:xfrm>
          <a:off x="308664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51</xdr:row>
      <xdr:rowOff>0</xdr:rowOff>
    </xdr:from>
    <xdr:to>
      <xdr:col>2</xdr:col>
      <xdr:colOff>186480</xdr:colOff>
      <xdr:row>52</xdr:row>
      <xdr:rowOff>101880</xdr:rowOff>
    </xdr:to>
    <xdr:sp>
      <xdr:nvSpPr>
        <xdr:cNvPr id="25" name="TextBox 4"/>
        <xdr:cNvSpPr/>
      </xdr:nvSpPr>
      <xdr:spPr>
        <a:xfrm>
          <a:off x="308664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51</xdr:row>
      <xdr:rowOff>0</xdr:rowOff>
    </xdr:from>
    <xdr:to>
      <xdr:col>2</xdr:col>
      <xdr:colOff>186480</xdr:colOff>
      <xdr:row>52</xdr:row>
      <xdr:rowOff>101880</xdr:rowOff>
    </xdr:to>
    <xdr:sp>
      <xdr:nvSpPr>
        <xdr:cNvPr id="26" name="TextBox 5"/>
        <xdr:cNvSpPr/>
      </xdr:nvSpPr>
      <xdr:spPr>
        <a:xfrm>
          <a:off x="308664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51</xdr:row>
      <xdr:rowOff>0</xdr:rowOff>
    </xdr:from>
    <xdr:to>
      <xdr:col>2</xdr:col>
      <xdr:colOff>185400</xdr:colOff>
      <xdr:row>52</xdr:row>
      <xdr:rowOff>101880</xdr:rowOff>
    </xdr:to>
    <xdr:sp>
      <xdr:nvSpPr>
        <xdr:cNvPr id="27" name="TextBox 6"/>
        <xdr:cNvSpPr/>
      </xdr:nvSpPr>
      <xdr:spPr>
        <a:xfrm>
          <a:off x="3085560" y="103438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51</xdr:row>
      <xdr:rowOff>0</xdr:rowOff>
    </xdr:from>
    <xdr:to>
      <xdr:col>2</xdr:col>
      <xdr:colOff>185400</xdr:colOff>
      <xdr:row>52</xdr:row>
      <xdr:rowOff>101880</xdr:rowOff>
    </xdr:to>
    <xdr:sp>
      <xdr:nvSpPr>
        <xdr:cNvPr id="28" name="TextBox 7"/>
        <xdr:cNvSpPr/>
      </xdr:nvSpPr>
      <xdr:spPr>
        <a:xfrm>
          <a:off x="3085560" y="1034388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51</xdr:row>
      <xdr:rowOff>0</xdr:rowOff>
    </xdr:from>
    <xdr:to>
      <xdr:col>1</xdr:col>
      <xdr:colOff>2306160</xdr:colOff>
      <xdr:row>52</xdr:row>
      <xdr:rowOff>109080</xdr:rowOff>
    </xdr:to>
    <xdr:sp>
      <xdr:nvSpPr>
        <xdr:cNvPr id="29" name="TextBox 8"/>
        <xdr:cNvSpPr/>
      </xdr:nvSpPr>
      <xdr:spPr>
        <a:xfrm>
          <a:off x="2475000" y="10343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51</xdr:row>
      <xdr:rowOff>0</xdr:rowOff>
    </xdr:from>
    <xdr:to>
      <xdr:col>1</xdr:col>
      <xdr:colOff>2306160</xdr:colOff>
      <xdr:row>52</xdr:row>
      <xdr:rowOff>109080</xdr:rowOff>
    </xdr:to>
    <xdr:sp>
      <xdr:nvSpPr>
        <xdr:cNvPr id="30" name="TextBox 9"/>
        <xdr:cNvSpPr/>
      </xdr:nvSpPr>
      <xdr:spPr>
        <a:xfrm>
          <a:off x="2475000" y="10343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51</xdr:row>
      <xdr:rowOff>0</xdr:rowOff>
    </xdr:from>
    <xdr:to>
      <xdr:col>1</xdr:col>
      <xdr:colOff>2306160</xdr:colOff>
      <xdr:row>52</xdr:row>
      <xdr:rowOff>109080</xdr:rowOff>
    </xdr:to>
    <xdr:sp>
      <xdr:nvSpPr>
        <xdr:cNvPr id="31" name="TextBox 10"/>
        <xdr:cNvSpPr/>
      </xdr:nvSpPr>
      <xdr:spPr>
        <a:xfrm>
          <a:off x="2475000" y="103438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51</xdr:row>
      <xdr:rowOff>0</xdr:rowOff>
    </xdr:from>
    <xdr:to>
      <xdr:col>1</xdr:col>
      <xdr:colOff>2306160</xdr:colOff>
      <xdr:row>52</xdr:row>
      <xdr:rowOff>109080</xdr:rowOff>
    </xdr:to>
    <xdr:sp>
      <xdr:nvSpPr>
        <xdr:cNvPr id="32" name="TextBox 11"/>
        <xdr:cNvSpPr/>
      </xdr:nvSpPr>
      <xdr:spPr>
        <a:xfrm>
          <a:off x="2475000" y="1034388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33" name="TextBox 12"/>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34" name="TextBox 13"/>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35" name="TextBox 14"/>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36" name="TextBox 15"/>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37" name="TextBox 16"/>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79</xdr:row>
      <xdr:rowOff>0</xdr:rowOff>
    </xdr:from>
    <xdr:to>
      <xdr:col>2</xdr:col>
      <xdr:colOff>185400</xdr:colOff>
      <xdr:row>79</xdr:row>
      <xdr:rowOff>263880</xdr:rowOff>
    </xdr:to>
    <xdr:sp>
      <xdr:nvSpPr>
        <xdr:cNvPr id="38" name="TextBox 17"/>
        <xdr:cNvSpPr/>
      </xdr:nvSpPr>
      <xdr:spPr>
        <a:xfrm>
          <a:off x="308556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79</xdr:row>
      <xdr:rowOff>0</xdr:rowOff>
    </xdr:from>
    <xdr:to>
      <xdr:col>2</xdr:col>
      <xdr:colOff>185400</xdr:colOff>
      <xdr:row>79</xdr:row>
      <xdr:rowOff>263880</xdr:rowOff>
    </xdr:to>
    <xdr:sp>
      <xdr:nvSpPr>
        <xdr:cNvPr id="39" name="TextBox 18"/>
        <xdr:cNvSpPr/>
      </xdr:nvSpPr>
      <xdr:spPr>
        <a:xfrm>
          <a:off x="3085560" y="1534464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40" name="TextBox 19"/>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41" name="TextBox 20"/>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42" name="TextBox 21"/>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43" name="TextBox 22"/>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44" name="TextBox 23"/>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45" name="TextBox 24"/>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46" name="TextBox 25"/>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47" name="TextBox 26"/>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79</xdr:row>
      <xdr:rowOff>0</xdr:rowOff>
    </xdr:from>
    <xdr:to>
      <xdr:col>2</xdr:col>
      <xdr:colOff>186480</xdr:colOff>
      <xdr:row>79</xdr:row>
      <xdr:rowOff>263880</xdr:rowOff>
    </xdr:to>
    <xdr:sp>
      <xdr:nvSpPr>
        <xdr:cNvPr id="48" name="TextBox 27"/>
        <xdr:cNvSpPr/>
      </xdr:nvSpPr>
      <xdr:spPr>
        <a:xfrm>
          <a:off x="308664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79</xdr:row>
      <xdr:rowOff>0</xdr:rowOff>
    </xdr:from>
    <xdr:to>
      <xdr:col>2</xdr:col>
      <xdr:colOff>185400</xdr:colOff>
      <xdr:row>79</xdr:row>
      <xdr:rowOff>263880</xdr:rowOff>
    </xdr:to>
    <xdr:sp>
      <xdr:nvSpPr>
        <xdr:cNvPr id="49" name="TextBox 28"/>
        <xdr:cNvSpPr/>
      </xdr:nvSpPr>
      <xdr:spPr>
        <a:xfrm>
          <a:off x="3085560" y="1534464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79</xdr:row>
      <xdr:rowOff>0</xdr:rowOff>
    </xdr:from>
    <xdr:to>
      <xdr:col>2</xdr:col>
      <xdr:colOff>185400</xdr:colOff>
      <xdr:row>79</xdr:row>
      <xdr:rowOff>263880</xdr:rowOff>
    </xdr:to>
    <xdr:sp>
      <xdr:nvSpPr>
        <xdr:cNvPr id="50" name="TextBox 29"/>
        <xdr:cNvSpPr/>
      </xdr:nvSpPr>
      <xdr:spPr>
        <a:xfrm>
          <a:off x="3085560" y="1534464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51" name="TextBox 30"/>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52" name="TextBox 31"/>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53" name="TextBox 32"/>
        <xdr:cNvSpPr/>
      </xdr:nvSpPr>
      <xdr:spPr>
        <a:xfrm>
          <a:off x="2475000" y="1534464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79</xdr:row>
      <xdr:rowOff>0</xdr:rowOff>
    </xdr:from>
    <xdr:to>
      <xdr:col>1</xdr:col>
      <xdr:colOff>2306160</xdr:colOff>
      <xdr:row>79</xdr:row>
      <xdr:rowOff>271080</xdr:rowOff>
    </xdr:to>
    <xdr:sp>
      <xdr:nvSpPr>
        <xdr:cNvPr id="54" name="TextBox 33"/>
        <xdr:cNvSpPr/>
      </xdr:nvSpPr>
      <xdr:spPr>
        <a:xfrm>
          <a:off x="2475000" y="15344640"/>
          <a:ext cx="183960" cy="271080"/>
        </a:xfrm>
        <a:prstGeom prst="rect">
          <a:avLst/>
        </a:prstGeom>
        <a:noFill/>
        <a:ln w="0">
          <a:noFill/>
        </a:ln>
      </xdr:spPr>
      <xdr:style>
        <a:lnRef idx="0"/>
        <a:fillRef idx="0"/>
        <a:effectRef idx="0"/>
        <a:fontRef idx="minor"/>
      </xdr:style>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18</xdr:row>
      <xdr:rowOff>0</xdr:rowOff>
    </xdr:from>
    <xdr:to>
      <xdr:col>2</xdr:col>
      <xdr:colOff>186480</xdr:colOff>
      <xdr:row>19</xdr:row>
      <xdr:rowOff>101880</xdr:rowOff>
    </xdr:to>
    <xdr:sp>
      <xdr:nvSpPr>
        <xdr:cNvPr id="55" name="TextBox 1"/>
        <xdr:cNvSpPr/>
      </xdr:nvSpPr>
      <xdr:spPr>
        <a:xfrm>
          <a:off x="308664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56" name="TextBox 2"/>
        <xdr:cNvSpPr/>
      </xdr:nvSpPr>
      <xdr:spPr>
        <a:xfrm>
          <a:off x="308664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57" name="TextBox 3"/>
        <xdr:cNvSpPr/>
      </xdr:nvSpPr>
      <xdr:spPr>
        <a:xfrm>
          <a:off x="308664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58" name="TextBox 4"/>
        <xdr:cNvSpPr/>
      </xdr:nvSpPr>
      <xdr:spPr>
        <a:xfrm>
          <a:off x="308664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59" name="TextBox 5"/>
        <xdr:cNvSpPr/>
      </xdr:nvSpPr>
      <xdr:spPr>
        <a:xfrm>
          <a:off x="308664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60" name="TextBox 6"/>
        <xdr:cNvSpPr/>
      </xdr:nvSpPr>
      <xdr:spPr>
        <a:xfrm>
          <a:off x="3085560" y="39337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61" name="TextBox 7"/>
        <xdr:cNvSpPr/>
      </xdr:nvSpPr>
      <xdr:spPr>
        <a:xfrm>
          <a:off x="3085560" y="39337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62" name="TextBox 8"/>
        <xdr:cNvSpPr/>
      </xdr:nvSpPr>
      <xdr:spPr>
        <a:xfrm>
          <a:off x="2475000" y="39337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63" name="TextBox 9"/>
        <xdr:cNvSpPr/>
      </xdr:nvSpPr>
      <xdr:spPr>
        <a:xfrm>
          <a:off x="2475000" y="39337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64" name="TextBox 10"/>
        <xdr:cNvSpPr/>
      </xdr:nvSpPr>
      <xdr:spPr>
        <a:xfrm>
          <a:off x="2475000" y="39337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65" name="TextBox 11"/>
        <xdr:cNvSpPr/>
      </xdr:nvSpPr>
      <xdr:spPr>
        <a:xfrm>
          <a:off x="2475000" y="39337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66" name="TextBox 12"/>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67" name="TextBox 13"/>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68" name="TextBox 14"/>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69" name="TextBox 15"/>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70" name="TextBox 16"/>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21</xdr:row>
      <xdr:rowOff>0</xdr:rowOff>
    </xdr:from>
    <xdr:to>
      <xdr:col>2</xdr:col>
      <xdr:colOff>185400</xdr:colOff>
      <xdr:row>22</xdr:row>
      <xdr:rowOff>102240</xdr:rowOff>
    </xdr:to>
    <xdr:sp>
      <xdr:nvSpPr>
        <xdr:cNvPr id="71" name="TextBox 17"/>
        <xdr:cNvSpPr/>
      </xdr:nvSpPr>
      <xdr:spPr>
        <a:xfrm>
          <a:off x="308556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21</xdr:row>
      <xdr:rowOff>0</xdr:rowOff>
    </xdr:from>
    <xdr:to>
      <xdr:col>2</xdr:col>
      <xdr:colOff>185400</xdr:colOff>
      <xdr:row>22</xdr:row>
      <xdr:rowOff>102240</xdr:rowOff>
    </xdr:to>
    <xdr:sp>
      <xdr:nvSpPr>
        <xdr:cNvPr id="72" name="TextBox 18"/>
        <xdr:cNvSpPr/>
      </xdr:nvSpPr>
      <xdr:spPr>
        <a:xfrm>
          <a:off x="3085560" y="4419360"/>
          <a:ext cx="183960" cy="2642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73" name="TextBox 19"/>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74" name="TextBox 20"/>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75" name="TextBox 21"/>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76" name="TextBox 22"/>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77" name="TextBox 23"/>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78" name="TextBox 24"/>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79" name="TextBox 25"/>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80" name="TextBox 26"/>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2520</xdr:colOff>
      <xdr:row>21</xdr:row>
      <xdr:rowOff>0</xdr:rowOff>
    </xdr:from>
    <xdr:to>
      <xdr:col>2</xdr:col>
      <xdr:colOff>186480</xdr:colOff>
      <xdr:row>22</xdr:row>
      <xdr:rowOff>102240</xdr:rowOff>
    </xdr:to>
    <xdr:sp>
      <xdr:nvSpPr>
        <xdr:cNvPr id="81" name="TextBox 27"/>
        <xdr:cNvSpPr/>
      </xdr:nvSpPr>
      <xdr:spPr>
        <a:xfrm>
          <a:off x="308664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21</xdr:row>
      <xdr:rowOff>0</xdr:rowOff>
    </xdr:from>
    <xdr:to>
      <xdr:col>2</xdr:col>
      <xdr:colOff>185400</xdr:colOff>
      <xdr:row>22</xdr:row>
      <xdr:rowOff>102240</xdr:rowOff>
    </xdr:to>
    <xdr:sp>
      <xdr:nvSpPr>
        <xdr:cNvPr id="82" name="TextBox 28"/>
        <xdr:cNvSpPr/>
      </xdr:nvSpPr>
      <xdr:spPr>
        <a:xfrm>
          <a:off x="3085560" y="4419360"/>
          <a:ext cx="183960" cy="264240"/>
        </a:xfrm>
        <a:prstGeom prst="rect">
          <a:avLst/>
        </a:prstGeom>
        <a:noFill/>
        <a:ln w="0">
          <a:noFill/>
        </a:ln>
      </xdr:spPr>
      <xdr:style>
        <a:lnRef idx="0"/>
        <a:fillRef idx="0"/>
        <a:effectRef idx="0"/>
        <a:fontRef idx="minor"/>
      </xdr:style>
    </xdr:sp>
    <xdr:clientData/>
  </xdr:twoCellAnchor>
  <xdr:twoCellAnchor editAs="oneCell">
    <xdr:from>
      <xdr:col>2</xdr:col>
      <xdr:colOff>1440</xdr:colOff>
      <xdr:row>21</xdr:row>
      <xdr:rowOff>0</xdr:rowOff>
    </xdr:from>
    <xdr:to>
      <xdr:col>2</xdr:col>
      <xdr:colOff>185400</xdr:colOff>
      <xdr:row>22</xdr:row>
      <xdr:rowOff>102240</xdr:rowOff>
    </xdr:to>
    <xdr:sp>
      <xdr:nvSpPr>
        <xdr:cNvPr id="83" name="TextBox 29"/>
        <xdr:cNvSpPr/>
      </xdr:nvSpPr>
      <xdr:spPr>
        <a:xfrm>
          <a:off x="3085560" y="4419360"/>
          <a:ext cx="183960" cy="2642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84" name="TextBox 30"/>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85" name="TextBox 31"/>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86" name="TextBox 32"/>
        <xdr:cNvSpPr/>
      </xdr:nvSpPr>
      <xdr:spPr>
        <a:xfrm>
          <a:off x="2475000" y="4419360"/>
          <a:ext cx="183960" cy="27144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21</xdr:row>
      <xdr:rowOff>0</xdr:rowOff>
    </xdr:from>
    <xdr:to>
      <xdr:col>1</xdr:col>
      <xdr:colOff>2306160</xdr:colOff>
      <xdr:row>22</xdr:row>
      <xdr:rowOff>109440</xdr:rowOff>
    </xdr:to>
    <xdr:sp>
      <xdr:nvSpPr>
        <xdr:cNvPr id="87" name="TextBox 33"/>
        <xdr:cNvSpPr/>
      </xdr:nvSpPr>
      <xdr:spPr>
        <a:xfrm>
          <a:off x="2475000" y="4419360"/>
          <a:ext cx="183960" cy="271440"/>
        </a:xfrm>
        <a:prstGeom prst="rect">
          <a:avLst/>
        </a:prstGeom>
        <a:noFill/>
        <a:ln w="0">
          <a:noFill/>
        </a:ln>
      </xdr:spPr>
      <xdr:style>
        <a:lnRef idx="0"/>
        <a:fillRef idx="0"/>
        <a:effectRef idx="0"/>
        <a:fontRef idx="minor"/>
      </xdr:style>
    </xdr:sp>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31</xdr:row>
      <xdr:rowOff>0</xdr:rowOff>
    </xdr:from>
    <xdr:to>
      <xdr:col>2</xdr:col>
      <xdr:colOff>186480</xdr:colOff>
      <xdr:row>32</xdr:row>
      <xdr:rowOff>101880</xdr:rowOff>
    </xdr:to>
    <xdr:sp>
      <xdr:nvSpPr>
        <xdr:cNvPr id="88" name="TextBox 1"/>
        <xdr:cNvSpPr/>
      </xdr:nvSpPr>
      <xdr:spPr>
        <a:xfrm>
          <a:off x="312660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89" name="TextBox 2"/>
        <xdr:cNvSpPr/>
      </xdr:nvSpPr>
      <xdr:spPr>
        <a:xfrm>
          <a:off x="312660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90" name="TextBox 3"/>
        <xdr:cNvSpPr/>
      </xdr:nvSpPr>
      <xdr:spPr>
        <a:xfrm>
          <a:off x="312660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91" name="TextBox 4"/>
        <xdr:cNvSpPr/>
      </xdr:nvSpPr>
      <xdr:spPr>
        <a:xfrm>
          <a:off x="312660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92" name="TextBox 5"/>
        <xdr:cNvSpPr/>
      </xdr:nvSpPr>
      <xdr:spPr>
        <a:xfrm>
          <a:off x="312660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93" name="TextBox 6"/>
        <xdr:cNvSpPr/>
      </xdr:nvSpPr>
      <xdr:spPr>
        <a:xfrm>
          <a:off x="3125520" y="578160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94" name="TextBox 7"/>
        <xdr:cNvSpPr/>
      </xdr:nvSpPr>
      <xdr:spPr>
        <a:xfrm>
          <a:off x="3125520" y="578160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32</xdr:row>
      <xdr:rowOff>0</xdr:rowOff>
    </xdr:from>
    <xdr:to>
      <xdr:col>1</xdr:col>
      <xdr:colOff>2306160</xdr:colOff>
      <xdr:row>33</xdr:row>
      <xdr:rowOff>109080</xdr:rowOff>
    </xdr:to>
    <xdr:sp>
      <xdr:nvSpPr>
        <xdr:cNvPr id="95" name="TextBox 8"/>
        <xdr:cNvSpPr/>
      </xdr:nvSpPr>
      <xdr:spPr>
        <a:xfrm>
          <a:off x="2514960" y="594360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32</xdr:row>
      <xdr:rowOff>0</xdr:rowOff>
    </xdr:from>
    <xdr:to>
      <xdr:col>1</xdr:col>
      <xdr:colOff>2306160</xdr:colOff>
      <xdr:row>33</xdr:row>
      <xdr:rowOff>109080</xdr:rowOff>
    </xdr:to>
    <xdr:sp>
      <xdr:nvSpPr>
        <xdr:cNvPr id="96" name="TextBox 9"/>
        <xdr:cNvSpPr/>
      </xdr:nvSpPr>
      <xdr:spPr>
        <a:xfrm>
          <a:off x="2514960" y="594360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32</xdr:row>
      <xdr:rowOff>0</xdr:rowOff>
    </xdr:from>
    <xdr:to>
      <xdr:col>1</xdr:col>
      <xdr:colOff>2306160</xdr:colOff>
      <xdr:row>33</xdr:row>
      <xdr:rowOff>109080</xdr:rowOff>
    </xdr:to>
    <xdr:sp>
      <xdr:nvSpPr>
        <xdr:cNvPr id="97" name="TextBox 10"/>
        <xdr:cNvSpPr/>
      </xdr:nvSpPr>
      <xdr:spPr>
        <a:xfrm>
          <a:off x="2514960" y="594360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32</xdr:row>
      <xdr:rowOff>0</xdr:rowOff>
    </xdr:from>
    <xdr:to>
      <xdr:col>1</xdr:col>
      <xdr:colOff>2306160</xdr:colOff>
      <xdr:row>33</xdr:row>
      <xdr:rowOff>109080</xdr:rowOff>
    </xdr:to>
    <xdr:sp>
      <xdr:nvSpPr>
        <xdr:cNvPr id="98" name="TextBox 11"/>
        <xdr:cNvSpPr/>
      </xdr:nvSpPr>
      <xdr:spPr>
        <a:xfrm>
          <a:off x="2514960" y="5943600"/>
          <a:ext cx="183960" cy="270720"/>
        </a:xfrm>
        <a:prstGeom prst="rect">
          <a:avLst/>
        </a:prstGeom>
        <a:noFill/>
        <a:ln w="0">
          <a:noFill/>
        </a:ln>
      </xdr:spPr>
      <xdr:style>
        <a:lnRef idx="0"/>
        <a:fillRef idx="0"/>
        <a:effectRef idx="0"/>
        <a:fontRef idx="minor"/>
      </xdr:style>
    </xdr:sp>
    <xdr:clientData/>
  </xdr:twoCellAnchor>
  <xdr:twoCellAnchor editAs="oneCell">
    <xdr:from>
      <xdr:col>2</xdr:col>
      <xdr:colOff>2520</xdr:colOff>
      <xdr:row>26</xdr:row>
      <xdr:rowOff>0</xdr:rowOff>
    </xdr:from>
    <xdr:to>
      <xdr:col>2</xdr:col>
      <xdr:colOff>186480</xdr:colOff>
      <xdr:row>27</xdr:row>
      <xdr:rowOff>101880</xdr:rowOff>
    </xdr:to>
    <xdr:sp>
      <xdr:nvSpPr>
        <xdr:cNvPr id="99" name="TextBox 12"/>
        <xdr:cNvSpPr/>
      </xdr:nvSpPr>
      <xdr:spPr>
        <a:xfrm>
          <a:off x="312660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26</xdr:row>
      <xdr:rowOff>0</xdr:rowOff>
    </xdr:from>
    <xdr:to>
      <xdr:col>2</xdr:col>
      <xdr:colOff>186480</xdr:colOff>
      <xdr:row>27</xdr:row>
      <xdr:rowOff>101880</xdr:rowOff>
    </xdr:to>
    <xdr:sp>
      <xdr:nvSpPr>
        <xdr:cNvPr id="100" name="TextBox 13"/>
        <xdr:cNvSpPr/>
      </xdr:nvSpPr>
      <xdr:spPr>
        <a:xfrm>
          <a:off x="312660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26</xdr:row>
      <xdr:rowOff>0</xdr:rowOff>
    </xdr:from>
    <xdr:to>
      <xdr:col>2</xdr:col>
      <xdr:colOff>186480</xdr:colOff>
      <xdr:row>27</xdr:row>
      <xdr:rowOff>101880</xdr:rowOff>
    </xdr:to>
    <xdr:sp>
      <xdr:nvSpPr>
        <xdr:cNvPr id="101" name="TextBox 14"/>
        <xdr:cNvSpPr/>
      </xdr:nvSpPr>
      <xdr:spPr>
        <a:xfrm>
          <a:off x="312660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26</xdr:row>
      <xdr:rowOff>0</xdr:rowOff>
    </xdr:from>
    <xdr:to>
      <xdr:col>2</xdr:col>
      <xdr:colOff>186480</xdr:colOff>
      <xdr:row>27</xdr:row>
      <xdr:rowOff>101880</xdr:rowOff>
    </xdr:to>
    <xdr:sp>
      <xdr:nvSpPr>
        <xdr:cNvPr id="102" name="TextBox 15"/>
        <xdr:cNvSpPr/>
      </xdr:nvSpPr>
      <xdr:spPr>
        <a:xfrm>
          <a:off x="312660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26</xdr:row>
      <xdr:rowOff>0</xdr:rowOff>
    </xdr:from>
    <xdr:to>
      <xdr:col>2</xdr:col>
      <xdr:colOff>186480</xdr:colOff>
      <xdr:row>27</xdr:row>
      <xdr:rowOff>101880</xdr:rowOff>
    </xdr:to>
    <xdr:sp>
      <xdr:nvSpPr>
        <xdr:cNvPr id="103" name="TextBox 16"/>
        <xdr:cNvSpPr/>
      </xdr:nvSpPr>
      <xdr:spPr>
        <a:xfrm>
          <a:off x="312660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26</xdr:row>
      <xdr:rowOff>0</xdr:rowOff>
    </xdr:from>
    <xdr:to>
      <xdr:col>2</xdr:col>
      <xdr:colOff>185400</xdr:colOff>
      <xdr:row>27</xdr:row>
      <xdr:rowOff>101880</xdr:rowOff>
    </xdr:to>
    <xdr:sp>
      <xdr:nvSpPr>
        <xdr:cNvPr id="104" name="TextBox 17"/>
        <xdr:cNvSpPr/>
      </xdr:nvSpPr>
      <xdr:spPr>
        <a:xfrm>
          <a:off x="312552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26</xdr:row>
      <xdr:rowOff>0</xdr:rowOff>
    </xdr:from>
    <xdr:to>
      <xdr:col>2</xdr:col>
      <xdr:colOff>185400</xdr:colOff>
      <xdr:row>27</xdr:row>
      <xdr:rowOff>101880</xdr:rowOff>
    </xdr:to>
    <xdr:sp>
      <xdr:nvSpPr>
        <xdr:cNvPr id="105" name="TextBox 18"/>
        <xdr:cNvSpPr/>
      </xdr:nvSpPr>
      <xdr:spPr>
        <a:xfrm>
          <a:off x="3125520" y="497196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17</xdr:row>
      <xdr:rowOff>0</xdr:rowOff>
    </xdr:from>
    <xdr:to>
      <xdr:col>2</xdr:col>
      <xdr:colOff>186480</xdr:colOff>
      <xdr:row>18</xdr:row>
      <xdr:rowOff>101880</xdr:rowOff>
    </xdr:to>
    <xdr:sp>
      <xdr:nvSpPr>
        <xdr:cNvPr id="106" name="TextBox 23"/>
        <xdr:cNvSpPr/>
      </xdr:nvSpPr>
      <xdr:spPr>
        <a:xfrm>
          <a:off x="312660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17</xdr:row>
      <xdr:rowOff>0</xdr:rowOff>
    </xdr:from>
    <xdr:to>
      <xdr:col>2</xdr:col>
      <xdr:colOff>186480</xdr:colOff>
      <xdr:row>18</xdr:row>
      <xdr:rowOff>101880</xdr:rowOff>
    </xdr:to>
    <xdr:sp>
      <xdr:nvSpPr>
        <xdr:cNvPr id="107" name="TextBox 24"/>
        <xdr:cNvSpPr/>
      </xdr:nvSpPr>
      <xdr:spPr>
        <a:xfrm>
          <a:off x="312660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17</xdr:row>
      <xdr:rowOff>0</xdr:rowOff>
    </xdr:from>
    <xdr:to>
      <xdr:col>2</xdr:col>
      <xdr:colOff>186480</xdr:colOff>
      <xdr:row>18</xdr:row>
      <xdr:rowOff>101880</xdr:rowOff>
    </xdr:to>
    <xdr:sp>
      <xdr:nvSpPr>
        <xdr:cNvPr id="108" name="TextBox 25"/>
        <xdr:cNvSpPr/>
      </xdr:nvSpPr>
      <xdr:spPr>
        <a:xfrm>
          <a:off x="312660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17</xdr:row>
      <xdr:rowOff>0</xdr:rowOff>
    </xdr:from>
    <xdr:to>
      <xdr:col>2</xdr:col>
      <xdr:colOff>186480</xdr:colOff>
      <xdr:row>18</xdr:row>
      <xdr:rowOff>101880</xdr:rowOff>
    </xdr:to>
    <xdr:sp>
      <xdr:nvSpPr>
        <xdr:cNvPr id="109" name="TextBox 26"/>
        <xdr:cNvSpPr/>
      </xdr:nvSpPr>
      <xdr:spPr>
        <a:xfrm>
          <a:off x="312660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17</xdr:row>
      <xdr:rowOff>0</xdr:rowOff>
    </xdr:from>
    <xdr:to>
      <xdr:col>2</xdr:col>
      <xdr:colOff>186480</xdr:colOff>
      <xdr:row>18</xdr:row>
      <xdr:rowOff>101880</xdr:rowOff>
    </xdr:to>
    <xdr:sp>
      <xdr:nvSpPr>
        <xdr:cNvPr id="110" name="TextBox 27"/>
        <xdr:cNvSpPr/>
      </xdr:nvSpPr>
      <xdr:spPr>
        <a:xfrm>
          <a:off x="312660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17</xdr:row>
      <xdr:rowOff>0</xdr:rowOff>
    </xdr:from>
    <xdr:to>
      <xdr:col>2</xdr:col>
      <xdr:colOff>185400</xdr:colOff>
      <xdr:row>18</xdr:row>
      <xdr:rowOff>101880</xdr:rowOff>
    </xdr:to>
    <xdr:sp>
      <xdr:nvSpPr>
        <xdr:cNvPr id="111" name="TextBox 28"/>
        <xdr:cNvSpPr/>
      </xdr:nvSpPr>
      <xdr:spPr>
        <a:xfrm>
          <a:off x="3125520" y="335268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17</xdr:row>
      <xdr:rowOff>0</xdr:rowOff>
    </xdr:from>
    <xdr:to>
      <xdr:col>2</xdr:col>
      <xdr:colOff>185400</xdr:colOff>
      <xdr:row>18</xdr:row>
      <xdr:rowOff>101880</xdr:rowOff>
    </xdr:to>
    <xdr:sp>
      <xdr:nvSpPr>
        <xdr:cNvPr id="112" name="TextBox 29"/>
        <xdr:cNvSpPr/>
      </xdr:nvSpPr>
      <xdr:spPr>
        <a:xfrm>
          <a:off x="3125520" y="335268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17</xdr:row>
      <xdr:rowOff>0</xdr:rowOff>
    </xdr:from>
    <xdr:to>
      <xdr:col>1</xdr:col>
      <xdr:colOff>2306160</xdr:colOff>
      <xdr:row>18</xdr:row>
      <xdr:rowOff>109080</xdr:rowOff>
    </xdr:to>
    <xdr:sp>
      <xdr:nvSpPr>
        <xdr:cNvPr id="113" name="TextBox 30"/>
        <xdr:cNvSpPr/>
      </xdr:nvSpPr>
      <xdr:spPr>
        <a:xfrm>
          <a:off x="2514960" y="33526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17</xdr:row>
      <xdr:rowOff>0</xdr:rowOff>
    </xdr:from>
    <xdr:to>
      <xdr:col>1</xdr:col>
      <xdr:colOff>2306160</xdr:colOff>
      <xdr:row>18</xdr:row>
      <xdr:rowOff>109080</xdr:rowOff>
    </xdr:to>
    <xdr:sp>
      <xdr:nvSpPr>
        <xdr:cNvPr id="114" name="TextBox 31"/>
        <xdr:cNvSpPr/>
      </xdr:nvSpPr>
      <xdr:spPr>
        <a:xfrm>
          <a:off x="2514960" y="33526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17</xdr:row>
      <xdr:rowOff>0</xdr:rowOff>
    </xdr:from>
    <xdr:to>
      <xdr:col>1</xdr:col>
      <xdr:colOff>2306160</xdr:colOff>
      <xdr:row>18</xdr:row>
      <xdr:rowOff>109080</xdr:rowOff>
    </xdr:to>
    <xdr:sp>
      <xdr:nvSpPr>
        <xdr:cNvPr id="115" name="TextBox 32"/>
        <xdr:cNvSpPr/>
      </xdr:nvSpPr>
      <xdr:spPr>
        <a:xfrm>
          <a:off x="2514960" y="335268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17</xdr:row>
      <xdr:rowOff>0</xdr:rowOff>
    </xdr:from>
    <xdr:to>
      <xdr:col>1</xdr:col>
      <xdr:colOff>2306160</xdr:colOff>
      <xdr:row>18</xdr:row>
      <xdr:rowOff>109080</xdr:rowOff>
    </xdr:to>
    <xdr:sp>
      <xdr:nvSpPr>
        <xdr:cNvPr id="116" name="TextBox 33"/>
        <xdr:cNvSpPr/>
      </xdr:nvSpPr>
      <xdr:spPr>
        <a:xfrm>
          <a:off x="2514960" y="335268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17" name="TextBox 45"/>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18" name="TextBox 46"/>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19" name="TextBox 47"/>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20" name="TextBox 48"/>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21" name="TextBox 49"/>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122" name="TextBox 50"/>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123" name="TextBox 51"/>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24" name="TextBox 52"/>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25" name="TextBox 53"/>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26" name="TextBox 54"/>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27" name="TextBox 55"/>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28" name="TextBox 56"/>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29" name="TextBox 57"/>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30" name="TextBox 58"/>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31" name="TextBox 59"/>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32" name="TextBox 60"/>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133" name="TextBox 61"/>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134" name="TextBox 62"/>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35" name="TextBox 63"/>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36" name="TextBox 64"/>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37" name="TextBox 65"/>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138" name="TextBox 66"/>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38</xdr:row>
      <xdr:rowOff>0</xdr:rowOff>
    </xdr:from>
    <xdr:to>
      <xdr:col>2</xdr:col>
      <xdr:colOff>186480</xdr:colOff>
      <xdr:row>39</xdr:row>
      <xdr:rowOff>101880</xdr:rowOff>
    </xdr:to>
    <xdr:sp>
      <xdr:nvSpPr>
        <xdr:cNvPr id="139" name="TextBox 67"/>
        <xdr:cNvSpPr/>
      </xdr:nvSpPr>
      <xdr:spPr>
        <a:xfrm>
          <a:off x="312660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38</xdr:row>
      <xdr:rowOff>0</xdr:rowOff>
    </xdr:from>
    <xdr:to>
      <xdr:col>2</xdr:col>
      <xdr:colOff>186480</xdr:colOff>
      <xdr:row>39</xdr:row>
      <xdr:rowOff>101880</xdr:rowOff>
    </xdr:to>
    <xdr:sp>
      <xdr:nvSpPr>
        <xdr:cNvPr id="140" name="TextBox 68"/>
        <xdr:cNvSpPr/>
      </xdr:nvSpPr>
      <xdr:spPr>
        <a:xfrm>
          <a:off x="312660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38</xdr:row>
      <xdr:rowOff>0</xdr:rowOff>
    </xdr:from>
    <xdr:to>
      <xdr:col>2</xdr:col>
      <xdr:colOff>186480</xdr:colOff>
      <xdr:row>39</xdr:row>
      <xdr:rowOff>101880</xdr:rowOff>
    </xdr:to>
    <xdr:sp>
      <xdr:nvSpPr>
        <xdr:cNvPr id="141" name="TextBox 69"/>
        <xdr:cNvSpPr/>
      </xdr:nvSpPr>
      <xdr:spPr>
        <a:xfrm>
          <a:off x="312660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38</xdr:row>
      <xdr:rowOff>0</xdr:rowOff>
    </xdr:from>
    <xdr:to>
      <xdr:col>2</xdr:col>
      <xdr:colOff>186480</xdr:colOff>
      <xdr:row>39</xdr:row>
      <xdr:rowOff>101880</xdr:rowOff>
    </xdr:to>
    <xdr:sp>
      <xdr:nvSpPr>
        <xdr:cNvPr id="142" name="TextBox 70"/>
        <xdr:cNvSpPr/>
      </xdr:nvSpPr>
      <xdr:spPr>
        <a:xfrm>
          <a:off x="312660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38</xdr:row>
      <xdr:rowOff>0</xdr:rowOff>
    </xdr:from>
    <xdr:to>
      <xdr:col>2</xdr:col>
      <xdr:colOff>186480</xdr:colOff>
      <xdr:row>39</xdr:row>
      <xdr:rowOff>101880</xdr:rowOff>
    </xdr:to>
    <xdr:sp>
      <xdr:nvSpPr>
        <xdr:cNvPr id="143" name="TextBox 71"/>
        <xdr:cNvSpPr/>
      </xdr:nvSpPr>
      <xdr:spPr>
        <a:xfrm>
          <a:off x="312660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38</xdr:row>
      <xdr:rowOff>0</xdr:rowOff>
    </xdr:from>
    <xdr:to>
      <xdr:col>2</xdr:col>
      <xdr:colOff>185400</xdr:colOff>
      <xdr:row>39</xdr:row>
      <xdr:rowOff>101880</xdr:rowOff>
    </xdr:to>
    <xdr:sp>
      <xdr:nvSpPr>
        <xdr:cNvPr id="144" name="TextBox 72"/>
        <xdr:cNvSpPr/>
      </xdr:nvSpPr>
      <xdr:spPr>
        <a:xfrm>
          <a:off x="3125520" y="74008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38</xdr:row>
      <xdr:rowOff>0</xdr:rowOff>
    </xdr:from>
    <xdr:to>
      <xdr:col>2</xdr:col>
      <xdr:colOff>185400</xdr:colOff>
      <xdr:row>39</xdr:row>
      <xdr:rowOff>101880</xdr:rowOff>
    </xdr:to>
    <xdr:sp>
      <xdr:nvSpPr>
        <xdr:cNvPr id="145" name="TextBox 73"/>
        <xdr:cNvSpPr/>
      </xdr:nvSpPr>
      <xdr:spPr>
        <a:xfrm>
          <a:off x="3125520" y="7400880"/>
          <a:ext cx="183960" cy="2635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38</xdr:row>
      <xdr:rowOff>0</xdr:rowOff>
    </xdr:from>
    <xdr:to>
      <xdr:col>1</xdr:col>
      <xdr:colOff>2306160</xdr:colOff>
      <xdr:row>39</xdr:row>
      <xdr:rowOff>109080</xdr:rowOff>
    </xdr:to>
    <xdr:sp>
      <xdr:nvSpPr>
        <xdr:cNvPr id="146" name="TextBox 74"/>
        <xdr:cNvSpPr/>
      </xdr:nvSpPr>
      <xdr:spPr>
        <a:xfrm>
          <a:off x="2514960" y="74008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38</xdr:row>
      <xdr:rowOff>0</xdr:rowOff>
    </xdr:from>
    <xdr:to>
      <xdr:col>1</xdr:col>
      <xdr:colOff>2306160</xdr:colOff>
      <xdr:row>39</xdr:row>
      <xdr:rowOff>109080</xdr:rowOff>
    </xdr:to>
    <xdr:sp>
      <xdr:nvSpPr>
        <xdr:cNvPr id="147" name="TextBox 75"/>
        <xdr:cNvSpPr/>
      </xdr:nvSpPr>
      <xdr:spPr>
        <a:xfrm>
          <a:off x="2514960" y="74008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38</xdr:row>
      <xdr:rowOff>0</xdr:rowOff>
    </xdr:from>
    <xdr:to>
      <xdr:col>1</xdr:col>
      <xdr:colOff>2306160</xdr:colOff>
      <xdr:row>39</xdr:row>
      <xdr:rowOff>109080</xdr:rowOff>
    </xdr:to>
    <xdr:sp>
      <xdr:nvSpPr>
        <xdr:cNvPr id="148" name="TextBox 76"/>
        <xdr:cNvSpPr/>
      </xdr:nvSpPr>
      <xdr:spPr>
        <a:xfrm>
          <a:off x="2514960" y="74008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38</xdr:row>
      <xdr:rowOff>0</xdr:rowOff>
    </xdr:from>
    <xdr:to>
      <xdr:col>1</xdr:col>
      <xdr:colOff>2306160</xdr:colOff>
      <xdr:row>39</xdr:row>
      <xdr:rowOff>109080</xdr:rowOff>
    </xdr:to>
    <xdr:sp>
      <xdr:nvSpPr>
        <xdr:cNvPr id="149" name="TextBox 77"/>
        <xdr:cNvSpPr/>
      </xdr:nvSpPr>
      <xdr:spPr>
        <a:xfrm>
          <a:off x="2514960" y="7400880"/>
          <a:ext cx="183960" cy="2707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50" name="TextBox 19"/>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51" name="TextBox 20"/>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52" name="TextBox 21"/>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53" name="TextBox 22"/>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54" name="TextBox 34"/>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155" name="TextBox 35"/>
        <xdr:cNvSpPr/>
      </xdr:nvSpPr>
      <xdr:spPr>
        <a:xfrm>
          <a:off x="312552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156" name="TextBox 36"/>
        <xdr:cNvSpPr/>
      </xdr:nvSpPr>
      <xdr:spPr>
        <a:xfrm>
          <a:off x="3125520" y="3514680"/>
          <a:ext cx="183960" cy="2635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57" name="TextBox 37"/>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58" name="TextBox 38"/>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59" name="TextBox 39"/>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60" name="TextBox 40"/>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61" name="TextBox 41"/>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62" name="TextBox 42"/>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63" name="TextBox 43"/>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64" name="TextBox 44"/>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18</xdr:row>
      <xdr:rowOff>0</xdr:rowOff>
    </xdr:from>
    <xdr:to>
      <xdr:col>2</xdr:col>
      <xdr:colOff>186480</xdr:colOff>
      <xdr:row>19</xdr:row>
      <xdr:rowOff>101880</xdr:rowOff>
    </xdr:to>
    <xdr:sp>
      <xdr:nvSpPr>
        <xdr:cNvPr id="165" name="TextBox 78"/>
        <xdr:cNvSpPr/>
      </xdr:nvSpPr>
      <xdr:spPr>
        <a:xfrm>
          <a:off x="312660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166" name="TextBox 79"/>
        <xdr:cNvSpPr/>
      </xdr:nvSpPr>
      <xdr:spPr>
        <a:xfrm>
          <a:off x="3125520" y="351468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18</xdr:row>
      <xdr:rowOff>0</xdr:rowOff>
    </xdr:from>
    <xdr:to>
      <xdr:col>2</xdr:col>
      <xdr:colOff>185400</xdr:colOff>
      <xdr:row>19</xdr:row>
      <xdr:rowOff>101880</xdr:rowOff>
    </xdr:to>
    <xdr:sp>
      <xdr:nvSpPr>
        <xdr:cNvPr id="167" name="TextBox 80"/>
        <xdr:cNvSpPr/>
      </xdr:nvSpPr>
      <xdr:spPr>
        <a:xfrm>
          <a:off x="3125520" y="3514680"/>
          <a:ext cx="183960" cy="2635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68" name="TextBox 81"/>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69" name="TextBox 82"/>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70" name="TextBox 83"/>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18</xdr:row>
      <xdr:rowOff>0</xdr:rowOff>
    </xdr:from>
    <xdr:to>
      <xdr:col>1</xdr:col>
      <xdr:colOff>2306160</xdr:colOff>
      <xdr:row>19</xdr:row>
      <xdr:rowOff>109080</xdr:rowOff>
    </xdr:to>
    <xdr:sp>
      <xdr:nvSpPr>
        <xdr:cNvPr id="171" name="TextBox 84"/>
        <xdr:cNvSpPr/>
      </xdr:nvSpPr>
      <xdr:spPr>
        <a:xfrm>
          <a:off x="2514960" y="3514680"/>
          <a:ext cx="183960" cy="27072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72" name="TextBox 85"/>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73" name="TextBox 86"/>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74" name="TextBox 87"/>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75" name="TextBox 88"/>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76" name="TextBox 89"/>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20</xdr:row>
      <xdr:rowOff>0</xdr:rowOff>
    </xdr:from>
    <xdr:to>
      <xdr:col>2</xdr:col>
      <xdr:colOff>185400</xdr:colOff>
      <xdr:row>20</xdr:row>
      <xdr:rowOff>263880</xdr:rowOff>
    </xdr:to>
    <xdr:sp>
      <xdr:nvSpPr>
        <xdr:cNvPr id="177" name="TextBox 90"/>
        <xdr:cNvSpPr/>
      </xdr:nvSpPr>
      <xdr:spPr>
        <a:xfrm>
          <a:off x="312552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20</xdr:row>
      <xdr:rowOff>0</xdr:rowOff>
    </xdr:from>
    <xdr:to>
      <xdr:col>2</xdr:col>
      <xdr:colOff>185400</xdr:colOff>
      <xdr:row>20</xdr:row>
      <xdr:rowOff>263880</xdr:rowOff>
    </xdr:to>
    <xdr:sp>
      <xdr:nvSpPr>
        <xdr:cNvPr id="178" name="TextBox 91"/>
        <xdr:cNvSpPr/>
      </xdr:nvSpPr>
      <xdr:spPr>
        <a:xfrm>
          <a:off x="3125520" y="3838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79" name="TextBox 92"/>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80" name="TextBox 93"/>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81" name="TextBox 94"/>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82" name="TextBox 95"/>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83" name="TextBox 96"/>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84" name="TextBox 97"/>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85" name="TextBox 98"/>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86" name="TextBox 99"/>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20</xdr:row>
      <xdr:rowOff>0</xdr:rowOff>
    </xdr:from>
    <xdr:to>
      <xdr:col>2</xdr:col>
      <xdr:colOff>186480</xdr:colOff>
      <xdr:row>20</xdr:row>
      <xdr:rowOff>263880</xdr:rowOff>
    </xdr:to>
    <xdr:sp>
      <xdr:nvSpPr>
        <xdr:cNvPr id="187" name="TextBox 100"/>
        <xdr:cNvSpPr/>
      </xdr:nvSpPr>
      <xdr:spPr>
        <a:xfrm>
          <a:off x="312660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20</xdr:row>
      <xdr:rowOff>0</xdr:rowOff>
    </xdr:from>
    <xdr:to>
      <xdr:col>2</xdr:col>
      <xdr:colOff>185400</xdr:colOff>
      <xdr:row>20</xdr:row>
      <xdr:rowOff>263880</xdr:rowOff>
    </xdr:to>
    <xdr:sp>
      <xdr:nvSpPr>
        <xdr:cNvPr id="188" name="TextBox 101"/>
        <xdr:cNvSpPr/>
      </xdr:nvSpPr>
      <xdr:spPr>
        <a:xfrm>
          <a:off x="3125520" y="3838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20</xdr:row>
      <xdr:rowOff>0</xdr:rowOff>
    </xdr:from>
    <xdr:to>
      <xdr:col>2</xdr:col>
      <xdr:colOff>185400</xdr:colOff>
      <xdr:row>20</xdr:row>
      <xdr:rowOff>263880</xdr:rowOff>
    </xdr:to>
    <xdr:sp>
      <xdr:nvSpPr>
        <xdr:cNvPr id="189" name="TextBox 102"/>
        <xdr:cNvSpPr/>
      </xdr:nvSpPr>
      <xdr:spPr>
        <a:xfrm>
          <a:off x="3125520" y="3838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90" name="TextBox 103"/>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91" name="TextBox 104"/>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92" name="TextBox 105"/>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20</xdr:row>
      <xdr:rowOff>0</xdr:rowOff>
    </xdr:from>
    <xdr:to>
      <xdr:col>1</xdr:col>
      <xdr:colOff>2306160</xdr:colOff>
      <xdr:row>20</xdr:row>
      <xdr:rowOff>271080</xdr:rowOff>
    </xdr:to>
    <xdr:sp>
      <xdr:nvSpPr>
        <xdr:cNvPr id="193" name="TextBox 106"/>
        <xdr:cNvSpPr/>
      </xdr:nvSpPr>
      <xdr:spPr>
        <a:xfrm>
          <a:off x="2514960" y="38383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94" name="TextBox 107"/>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95" name="TextBox 108"/>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96" name="TextBox 109"/>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97" name="TextBox 110"/>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198" name="TextBox 111"/>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199" name="TextBox 112"/>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200" name="TextBox 113"/>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01" name="TextBox 114"/>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02" name="TextBox 115"/>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03" name="TextBox 116"/>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04" name="TextBox 117"/>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205" name="TextBox 118"/>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206" name="TextBox 119"/>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207" name="TextBox 120"/>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208" name="TextBox 121"/>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2520</xdr:colOff>
      <xdr:row>19</xdr:row>
      <xdr:rowOff>0</xdr:rowOff>
    </xdr:from>
    <xdr:to>
      <xdr:col>2</xdr:col>
      <xdr:colOff>186480</xdr:colOff>
      <xdr:row>20</xdr:row>
      <xdr:rowOff>101880</xdr:rowOff>
    </xdr:to>
    <xdr:sp>
      <xdr:nvSpPr>
        <xdr:cNvPr id="209" name="TextBox 122"/>
        <xdr:cNvSpPr/>
      </xdr:nvSpPr>
      <xdr:spPr>
        <a:xfrm>
          <a:off x="312660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210" name="TextBox 123"/>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2</xdr:col>
      <xdr:colOff>1440</xdr:colOff>
      <xdr:row>19</xdr:row>
      <xdr:rowOff>0</xdr:rowOff>
    </xdr:from>
    <xdr:to>
      <xdr:col>2</xdr:col>
      <xdr:colOff>185400</xdr:colOff>
      <xdr:row>20</xdr:row>
      <xdr:rowOff>101880</xdr:rowOff>
    </xdr:to>
    <xdr:sp>
      <xdr:nvSpPr>
        <xdr:cNvPr id="211" name="TextBox 124"/>
        <xdr:cNvSpPr/>
      </xdr:nvSpPr>
      <xdr:spPr>
        <a:xfrm>
          <a:off x="3125520" y="3676320"/>
          <a:ext cx="183960" cy="2638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12" name="TextBox 125"/>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13" name="TextBox 126"/>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14" name="TextBox 127"/>
        <xdr:cNvSpPr/>
      </xdr:nvSpPr>
      <xdr:spPr>
        <a:xfrm>
          <a:off x="2514960" y="3676320"/>
          <a:ext cx="183960" cy="271080"/>
        </a:xfrm>
        <a:prstGeom prst="rect">
          <a:avLst/>
        </a:prstGeom>
        <a:noFill/>
        <a:ln w="0">
          <a:noFill/>
        </a:ln>
      </xdr:spPr>
      <xdr:style>
        <a:lnRef idx="0"/>
        <a:fillRef idx="0"/>
        <a:effectRef idx="0"/>
        <a:fontRef idx="minor"/>
      </xdr:style>
    </xdr:sp>
    <xdr:clientData/>
  </xdr:twoCellAnchor>
  <xdr:twoCellAnchor editAs="oneCell">
    <xdr:from>
      <xdr:col>1</xdr:col>
      <xdr:colOff>2122200</xdr:colOff>
      <xdr:row>19</xdr:row>
      <xdr:rowOff>0</xdr:rowOff>
    </xdr:from>
    <xdr:to>
      <xdr:col>1</xdr:col>
      <xdr:colOff>2306160</xdr:colOff>
      <xdr:row>20</xdr:row>
      <xdr:rowOff>109080</xdr:rowOff>
    </xdr:to>
    <xdr:sp>
      <xdr:nvSpPr>
        <xdr:cNvPr id="215" name="TextBox 128"/>
        <xdr:cNvSpPr/>
      </xdr:nvSpPr>
      <xdr:spPr>
        <a:xfrm>
          <a:off x="2514960" y="3676320"/>
          <a:ext cx="183960" cy="271080"/>
        </a:xfrm>
        <a:prstGeom prst="rect">
          <a:avLst/>
        </a:prstGeom>
        <a:noFill/>
        <a:ln w="0">
          <a:noFill/>
        </a:ln>
      </xdr:spPr>
      <xdr:style>
        <a:lnRef idx="0"/>
        <a:fillRef idx="0"/>
        <a:effectRef idx="0"/>
        <a:fontRef idx="minor"/>
      </xdr:style>
    </xdr:sp>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2520</xdr:colOff>
      <xdr:row>31</xdr:row>
      <xdr:rowOff>0</xdr:rowOff>
    </xdr:from>
    <xdr:to>
      <xdr:col>2</xdr:col>
      <xdr:colOff>186480</xdr:colOff>
      <xdr:row>32</xdr:row>
      <xdr:rowOff>101880</xdr:rowOff>
    </xdr:to>
    <xdr:sp>
      <xdr:nvSpPr>
        <xdr:cNvPr id="216" name="TextBox 1"/>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17" name="TextBox 2"/>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18" name="TextBox 3"/>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19" name="TextBox 4"/>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20" name="TextBox 5"/>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221" name="TextBox 6"/>
        <xdr:cNvSpPr/>
      </xdr:nvSpPr>
      <xdr:spPr>
        <a:xfrm>
          <a:off x="322632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222" name="TextBox 7"/>
        <xdr:cNvSpPr/>
      </xdr:nvSpPr>
      <xdr:spPr>
        <a:xfrm>
          <a:off x="3226320" y="7048440"/>
          <a:ext cx="183960" cy="2635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23" name="TextBox 8"/>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24" name="TextBox 9"/>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25" name="TextBox 10"/>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26" name="TextBox 11"/>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27" name="TextBox 12"/>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28" name="TextBox 13"/>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29" name="TextBox 14"/>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30" name="TextBox 15"/>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2520</xdr:colOff>
      <xdr:row>31</xdr:row>
      <xdr:rowOff>0</xdr:rowOff>
    </xdr:from>
    <xdr:to>
      <xdr:col>2</xdr:col>
      <xdr:colOff>186480</xdr:colOff>
      <xdr:row>32</xdr:row>
      <xdr:rowOff>101880</xdr:rowOff>
    </xdr:to>
    <xdr:sp>
      <xdr:nvSpPr>
        <xdr:cNvPr id="231" name="TextBox 16"/>
        <xdr:cNvSpPr/>
      </xdr:nvSpPr>
      <xdr:spPr>
        <a:xfrm>
          <a:off x="322740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232" name="TextBox 17"/>
        <xdr:cNvSpPr/>
      </xdr:nvSpPr>
      <xdr:spPr>
        <a:xfrm>
          <a:off x="3226320" y="7048440"/>
          <a:ext cx="183960" cy="263520"/>
        </a:xfrm>
        <a:prstGeom prst="rect">
          <a:avLst/>
        </a:prstGeom>
        <a:noFill/>
        <a:ln w="0">
          <a:noFill/>
        </a:ln>
      </xdr:spPr>
      <xdr:style>
        <a:lnRef idx="0"/>
        <a:fillRef idx="0"/>
        <a:effectRef idx="0"/>
        <a:fontRef idx="minor"/>
      </xdr:style>
    </xdr:sp>
    <xdr:clientData/>
  </xdr:twoCellAnchor>
  <xdr:twoCellAnchor editAs="oneCell">
    <xdr:from>
      <xdr:col>2</xdr:col>
      <xdr:colOff>1440</xdr:colOff>
      <xdr:row>31</xdr:row>
      <xdr:rowOff>0</xdr:rowOff>
    </xdr:from>
    <xdr:to>
      <xdr:col>2</xdr:col>
      <xdr:colOff>185400</xdr:colOff>
      <xdr:row>32</xdr:row>
      <xdr:rowOff>101880</xdr:rowOff>
    </xdr:to>
    <xdr:sp>
      <xdr:nvSpPr>
        <xdr:cNvPr id="233" name="TextBox 18"/>
        <xdr:cNvSpPr/>
      </xdr:nvSpPr>
      <xdr:spPr>
        <a:xfrm>
          <a:off x="3226320" y="7048440"/>
          <a:ext cx="183960" cy="2635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34" name="TextBox 19"/>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35" name="TextBox 20"/>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36" name="TextBox 21"/>
        <xdr:cNvSpPr/>
      </xdr:nvSpPr>
      <xdr:spPr>
        <a:xfrm>
          <a:off x="2514960" y="7048440"/>
          <a:ext cx="183960" cy="270720"/>
        </a:xfrm>
        <a:prstGeom prst="rect">
          <a:avLst/>
        </a:prstGeom>
        <a:noFill/>
        <a:ln w="0">
          <a:noFill/>
        </a:ln>
      </xdr:spPr>
      <xdr:style>
        <a:lnRef idx="0"/>
        <a:fillRef idx="0"/>
        <a:effectRef idx="0"/>
        <a:fontRef idx="minor"/>
      </xdr:style>
    </xdr:sp>
    <xdr:clientData/>
  </xdr:twoCellAnchor>
  <xdr:twoCellAnchor editAs="oneCell">
    <xdr:from>
      <xdr:col>1</xdr:col>
      <xdr:colOff>2122200</xdr:colOff>
      <xdr:row>31</xdr:row>
      <xdr:rowOff>0</xdr:rowOff>
    </xdr:from>
    <xdr:to>
      <xdr:col>1</xdr:col>
      <xdr:colOff>2306160</xdr:colOff>
      <xdr:row>32</xdr:row>
      <xdr:rowOff>109080</xdr:rowOff>
    </xdr:to>
    <xdr:sp>
      <xdr:nvSpPr>
        <xdr:cNvPr id="237" name="TextBox 22"/>
        <xdr:cNvSpPr/>
      </xdr:nvSpPr>
      <xdr:spPr>
        <a:xfrm>
          <a:off x="2514960" y="7048440"/>
          <a:ext cx="183960" cy="270720"/>
        </a:xfrm>
        <a:prstGeom prst="rect">
          <a:avLst/>
        </a:prstGeom>
        <a:noFill/>
        <a:ln w="0">
          <a:noFill/>
        </a:ln>
      </xdr:spPr>
      <xdr:style>
        <a:lnRef idx="0"/>
        <a:fillRef idx="0"/>
        <a:effectRef idx="0"/>
        <a:fontRef idx="minor"/>
      </xdr:style>
    </xdr:sp>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file://Tame2/c/Tames&amp;Tames/Formati/kop-tamem-35.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Sat,rād."/>
      <sheetName val="KOPRĀME-1"/>
      <sheetName val=" veids2"/>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00"/>
      <sheetName val="Sat,rād_"/>
      <sheetName val="_veids2"/>
      <sheetName val="Sat,rād_1"/>
      <sheetName val="_veids21"/>
      <sheetName val="Sat,rād_2"/>
      <sheetName val="_veids22"/>
      <sheetName val="Sat,rād_3"/>
      <sheetName val="_veids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_rels/sheet6.xml.rels><?xml version="1.0" encoding="UTF-8"?>
<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Q115"/>
  <sheetViews>
    <sheetView showFormulas="false" showGridLines="true" showRowColHeaders="true" showZeros="true" rightToLeft="false" tabSelected="false" showOutlineSymbols="true" defaultGridColor="true" view="pageBreakPreview" topLeftCell="A1" colorId="64" zoomScale="130" zoomScaleNormal="140" zoomScalePageLayoutView="130" workbookViewId="0">
      <selection pane="topLeft" activeCell="D101" activeCellId="0" sqref="D101"/>
    </sheetView>
  </sheetViews>
  <sheetFormatPr defaultColWidth="9.1484375" defaultRowHeight="12.75" zeroHeight="false" outlineLevelRow="0" outlineLevelCol="0"/>
  <cols>
    <col collapsed="false" customWidth="true" hidden="false" outlineLevel="0" max="1" min="1" style="1" width="5.01"/>
    <col collapsed="false" customWidth="true" hidden="false" outlineLevel="0" max="2" min="2" style="2" width="38.7"/>
    <col collapsed="false" customWidth="true" hidden="false" outlineLevel="0" max="3" min="3" style="1" width="5.86"/>
    <col collapsed="false" customWidth="true" hidden="false" outlineLevel="0" max="4" min="4" style="3" width="6.14"/>
    <col collapsed="false" customWidth="false" hidden="false" outlineLevel="0" max="5" min="5" style="3" width="9.13"/>
    <col collapsed="false" customWidth="true" hidden="false" outlineLevel="0" max="6" min="6" style="3" width="6.01"/>
    <col collapsed="false" customWidth="true" hidden="false" outlineLevel="0" max="7" min="7" style="3" width="6.29"/>
    <col collapsed="false" customWidth="true" hidden="false" outlineLevel="0" max="8" min="8" style="3" width="7.15"/>
    <col collapsed="false" customWidth="true" hidden="false" outlineLevel="0" max="9" min="9" style="3" width="8.14"/>
    <col collapsed="false" customWidth="true" hidden="false" outlineLevel="0" max="10" min="10" style="3" width="6.85"/>
    <col collapsed="false" customWidth="true" hidden="false" outlineLevel="0" max="11" min="11" style="3" width="8"/>
    <col collapsed="false" customWidth="true" hidden="false" outlineLevel="0" max="12" min="12" style="3" width="8.14"/>
    <col collapsed="false" customWidth="true" hidden="false" outlineLevel="0" max="13" min="13" style="3" width="9.29"/>
    <col collapsed="false" customWidth="true" hidden="false" outlineLevel="0" max="14" min="14" style="3" width="9.58"/>
    <col collapsed="false" customWidth="true" hidden="false" outlineLevel="0" max="15" min="15" style="3" width="9.29"/>
    <col collapsed="false" customWidth="true" hidden="false" outlineLevel="0" max="16" min="16" style="3" width="11.85"/>
    <col collapsed="false" customWidth="false" hidden="false" outlineLevel="0" max="253" min="17" style="3" width="9.13"/>
    <col collapsed="false" customWidth="true" hidden="false" outlineLevel="0" max="254" min="254" style="3" width="5.57"/>
    <col collapsed="false" customWidth="true" hidden="false" outlineLevel="0" max="255" min="255" style="3" width="38.7"/>
    <col collapsed="false" customWidth="true" hidden="false" outlineLevel="0" max="256" min="256" style="3" width="6.14"/>
    <col collapsed="false" customWidth="true" hidden="false" outlineLevel="0" max="257" min="257" style="3" width="6.29"/>
    <col collapsed="false" customWidth="false" hidden="false" outlineLevel="0" max="258" min="258" style="3" width="9.13"/>
    <col collapsed="false" customWidth="true" hidden="false" outlineLevel="0" max="259" min="259" style="3" width="7.71"/>
    <col collapsed="false" customWidth="true" hidden="false" outlineLevel="0" max="260" min="260" style="3" width="6.29"/>
    <col collapsed="false" customWidth="true" hidden="false" outlineLevel="0" max="261" min="261" style="3" width="7.15"/>
    <col collapsed="false" customWidth="true" hidden="false" outlineLevel="0" max="262" min="262" style="3" width="7"/>
    <col collapsed="false" customWidth="true" hidden="false" outlineLevel="0" max="263" min="263" style="3" width="6.85"/>
    <col collapsed="false" customWidth="true" hidden="false" outlineLevel="0" max="264" min="264" style="3" width="7"/>
    <col collapsed="false" customWidth="true" hidden="false" outlineLevel="0" max="265" min="265" style="3" width="8.14"/>
    <col collapsed="false" customWidth="true" hidden="false" outlineLevel="0" max="266" min="266" style="3" width="8.41"/>
    <col collapsed="false" customWidth="true" hidden="false" outlineLevel="0" max="267" min="267" style="3" width="9.58"/>
    <col collapsed="false" customWidth="true" hidden="false" outlineLevel="0" max="268" min="268" style="3" width="9.29"/>
    <col collapsed="false" customWidth="true" hidden="false" outlineLevel="0" max="269" min="269" style="3" width="10"/>
    <col collapsed="false" customWidth="false" hidden="false" outlineLevel="0" max="509" min="270" style="3" width="9.13"/>
    <col collapsed="false" customWidth="true" hidden="false" outlineLevel="0" max="510" min="510" style="3" width="5.57"/>
    <col collapsed="false" customWidth="true" hidden="false" outlineLevel="0" max="511" min="511" style="3" width="38.7"/>
    <col collapsed="false" customWidth="true" hidden="false" outlineLevel="0" max="512" min="512" style="3" width="6.14"/>
    <col collapsed="false" customWidth="true" hidden="false" outlineLevel="0" max="513" min="513" style="3" width="6.29"/>
    <col collapsed="false" customWidth="false" hidden="false" outlineLevel="0" max="514" min="514" style="3" width="9.13"/>
    <col collapsed="false" customWidth="true" hidden="false" outlineLevel="0" max="515" min="515" style="3" width="7.71"/>
    <col collapsed="false" customWidth="true" hidden="false" outlineLevel="0" max="516" min="516" style="3" width="6.29"/>
    <col collapsed="false" customWidth="true" hidden="false" outlineLevel="0" max="517" min="517" style="3" width="7.15"/>
    <col collapsed="false" customWidth="true" hidden="false" outlineLevel="0" max="518" min="518" style="3" width="7"/>
    <col collapsed="false" customWidth="true" hidden="false" outlineLevel="0" max="519" min="519" style="3" width="6.85"/>
    <col collapsed="false" customWidth="true" hidden="false" outlineLevel="0" max="520" min="520" style="3" width="7"/>
    <col collapsed="false" customWidth="true" hidden="false" outlineLevel="0" max="521" min="521" style="3" width="8.14"/>
    <col collapsed="false" customWidth="true" hidden="false" outlineLevel="0" max="522" min="522" style="3" width="8.41"/>
    <col collapsed="false" customWidth="true" hidden="false" outlineLevel="0" max="523" min="523" style="3" width="9.58"/>
    <col collapsed="false" customWidth="true" hidden="false" outlineLevel="0" max="524" min="524" style="3" width="9.29"/>
    <col collapsed="false" customWidth="true" hidden="false" outlineLevel="0" max="525" min="525" style="3" width="10"/>
    <col collapsed="false" customWidth="false" hidden="false" outlineLevel="0" max="765" min="526" style="3" width="9.13"/>
    <col collapsed="false" customWidth="true" hidden="false" outlineLevel="0" max="766" min="766" style="3" width="5.57"/>
    <col collapsed="false" customWidth="true" hidden="false" outlineLevel="0" max="767" min="767" style="3" width="38.7"/>
    <col collapsed="false" customWidth="true" hidden="false" outlineLevel="0" max="768" min="768" style="3" width="6.14"/>
    <col collapsed="false" customWidth="true" hidden="false" outlineLevel="0" max="769" min="769" style="3" width="6.29"/>
    <col collapsed="false" customWidth="false" hidden="false" outlineLevel="0" max="770" min="770" style="3" width="9.13"/>
    <col collapsed="false" customWidth="true" hidden="false" outlineLevel="0" max="771" min="771" style="3" width="7.71"/>
    <col collapsed="false" customWidth="true" hidden="false" outlineLevel="0" max="772" min="772" style="3" width="6.29"/>
    <col collapsed="false" customWidth="true" hidden="false" outlineLevel="0" max="773" min="773" style="3" width="7.15"/>
    <col collapsed="false" customWidth="true" hidden="false" outlineLevel="0" max="774" min="774" style="3" width="7"/>
    <col collapsed="false" customWidth="true" hidden="false" outlineLevel="0" max="775" min="775" style="3" width="6.85"/>
    <col collapsed="false" customWidth="true" hidden="false" outlineLevel="0" max="776" min="776" style="3" width="7"/>
    <col collapsed="false" customWidth="true" hidden="false" outlineLevel="0" max="777" min="777" style="3" width="8.14"/>
    <col collapsed="false" customWidth="true" hidden="false" outlineLevel="0" max="778" min="778" style="3" width="8.41"/>
    <col collapsed="false" customWidth="true" hidden="false" outlineLevel="0" max="779" min="779" style="3" width="9.58"/>
    <col collapsed="false" customWidth="true" hidden="false" outlineLevel="0" max="780" min="780" style="3" width="9.29"/>
    <col collapsed="false" customWidth="true" hidden="false" outlineLevel="0" max="781" min="781" style="3" width="10"/>
    <col collapsed="false" customWidth="false" hidden="false" outlineLevel="0" max="1021" min="782" style="3" width="9.13"/>
    <col collapsed="false" customWidth="true" hidden="false" outlineLevel="0" max="1022" min="1022" style="3" width="5.57"/>
    <col collapsed="false" customWidth="true" hidden="false" outlineLevel="0" max="1023" min="1023" style="3" width="38.7"/>
    <col collapsed="false" customWidth="true" hidden="false" outlineLevel="0" max="1024" min="1024" style="3" width="6.14"/>
  </cols>
  <sheetData>
    <row r="1" customFormat="false" ht="12.75" hidden="false" customHeight="false" outlineLevel="0" collapsed="false">
      <c r="A1" s="4" t="n">
        <v>0</v>
      </c>
      <c r="B1" s="5" t="s">
        <v>0</v>
      </c>
      <c r="C1" s="6"/>
      <c r="D1" s="6"/>
      <c r="E1" s="7"/>
      <c r="F1" s="6"/>
      <c r="G1" s="8" t="s">
        <v>1</v>
      </c>
      <c r="H1" s="9"/>
      <c r="I1" s="6"/>
      <c r="J1" s="6"/>
      <c r="K1" s="6"/>
      <c r="L1" s="10"/>
      <c r="M1" s="6"/>
      <c r="N1" s="6"/>
      <c r="O1" s="6"/>
      <c r="P1" s="6"/>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2.75" hidden="false" customHeight="false" outlineLevel="0" collapsed="false">
      <c r="A6" s="8"/>
      <c r="B6" s="11"/>
      <c r="C6" s="12"/>
      <c r="D6" s="12"/>
      <c r="E6" s="13"/>
      <c r="F6" s="12"/>
      <c r="G6" s="14"/>
      <c r="H6" s="7"/>
      <c r="I6" s="7"/>
      <c r="J6" s="7"/>
      <c r="K6" s="7"/>
      <c r="L6" s="14"/>
      <c r="M6" s="6" t="s">
        <v>6</v>
      </c>
      <c r="N6" s="10"/>
      <c r="O6" s="19" t="n">
        <f aca="false">P97</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23" t="s">
        <v>10</v>
      </c>
      <c r="B8" s="23" t="s">
        <v>11</v>
      </c>
      <c r="C8" s="24" t="s">
        <v>12</v>
      </c>
      <c r="D8" s="24" t="s">
        <v>13</v>
      </c>
      <c r="E8" s="24" t="s">
        <v>14</v>
      </c>
      <c r="F8" s="23" t="s">
        <v>15</v>
      </c>
      <c r="G8" s="23"/>
      <c r="H8" s="23"/>
      <c r="I8" s="23"/>
      <c r="J8" s="23"/>
      <c r="K8" s="23"/>
      <c r="L8" s="23" t="s">
        <v>16</v>
      </c>
      <c r="M8" s="23"/>
      <c r="N8" s="23"/>
      <c r="O8" s="23"/>
      <c r="P8" s="23"/>
    </row>
    <row r="9" customFormat="false" ht="70.5" hidden="false" customHeight="false" outlineLevel="0" collapsed="false">
      <c r="A9" s="23"/>
      <c r="B9" s="23"/>
      <c r="C9" s="24"/>
      <c r="D9" s="24"/>
      <c r="E9" s="24"/>
      <c r="F9" s="24" t="s">
        <v>17</v>
      </c>
      <c r="G9" s="24" t="s">
        <v>18</v>
      </c>
      <c r="H9" s="24" t="s">
        <v>19</v>
      </c>
      <c r="I9" s="24" t="s">
        <v>20</v>
      </c>
      <c r="J9" s="24" t="s">
        <v>21</v>
      </c>
      <c r="K9" s="24" t="s">
        <v>22</v>
      </c>
      <c r="L9" s="24" t="s">
        <v>23</v>
      </c>
      <c r="M9" s="24" t="s">
        <v>24</v>
      </c>
      <c r="N9" s="24" t="s">
        <v>20</v>
      </c>
      <c r="O9" s="24" t="s">
        <v>21</v>
      </c>
      <c r="P9" s="24" t="s">
        <v>25</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25"/>
      <c r="B11" s="26" t="s">
        <v>26</v>
      </c>
      <c r="C11" s="27"/>
      <c r="D11" s="27"/>
      <c r="E11" s="28"/>
      <c r="F11" s="29"/>
      <c r="G11" s="29"/>
      <c r="H11" s="29"/>
      <c r="I11" s="29"/>
      <c r="J11" s="29"/>
      <c r="K11" s="29"/>
      <c r="L11" s="29"/>
      <c r="M11" s="29"/>
      <c r="N11" s="29"/>
      <c r="O11" s="29"/>
      <c r="P11" s="29"/>
    </row>
    <row r="12" customFormat="false" ht="13.5" hidden="false" customHeight="false" outlineLevel="0" collapsed="false">
      <c r="A12" s="30" t="n">
        <v>1</v>
      </c>
      <c r="B12" s="31" t="s">
        <v>27</v>
      </c>
      <c r="C12" s="32" t="s">
        <v>28</v>
      </c>
      <c r="D12" s="33"/>
      <c r="E12" s="34" t="n">
        <v>10</v>
      </c>
      <c r="F12" s="29" t="n">
        <v>0</v>
      </c>
      <c r="G12" s="29" t="n">
        <f aca="false">A$1</f>
        <v>0</v>
      </c>
      <c r="H12" s="29" t="n">
        <f aca="false">ROUND(G12*F12,2)</f>
        <v>0</v>
      </c>
      <c r="I12" s="35" t="n">
        <v>0</v>
      </c>
      <c r="J12" s="36" t="n">
        <f aca="false">ROUND(H12*0.07,2)*5</f>
        <v>0</v>
      </c>
      <c r="K12" s="29" t="n">
        <f aca="false">ROUND(H12+I12+J12,2)</f>
        <v>0</v>
      </c>
      <c r="L12" s="29" t="n">
        <f aca="false">ROUND(E12*F12,2)</f>
        <v>0</v>
      </c>
      <c r="M12" s="29" t="n">
        <f aca="false">ROUND(E12*H12,2)</f>
        <v>0</v>
      </c>
      <c r="N12" s="29" t="n">
        <f aca="false">ROUND(E12*I12,2)</f>
        <v>0</v>
      </c>
      <c r="O12" s="29" t="n">
        <f aca="false">ROUND(E12*J12,2)</f>
        <v>0</v>
      </c>
      <c r="P12" s="29" t="n">
        <f aca="false">ROUND(M12+N12+O12,2)</f>
        <v>0</v>
      </c>
      <c r="Q12" s="37"/>
    </row>
    <row r="13" customFormat="false" ht="12.75" hidden="false" customHeight="false" outlineLevel="0" collapsed="false">
      <c r="A13" s="30" t="n">
        <v>2</v>
      </c>
      <c r="B13" s="31" t="s">
        <v>29</v>
      </c>
      <c r="C13" s="32" t="s">
        <v>30</v>
      </c>
      <c r="D13" s="33"/>
      <c r="E13" s="34" t="n">
        <v>80</v>
      </c>
      <c r="F13" s="29" t="n">
        <v>0</v>
      </c>
      <c r="G13" s="29" t="n">
        <f aca="false">A$1</f>
        <v>0</v>
      </c>
      <c r="H13" s="29" t="n">
        <f aca="false">ROUND(G13*F13,2)</f>
        <v>0</v>
      </c>
      <c r="I13" s="35" t="n">
        <v>0</v>
      </c>
      <c r="J13" s="36" t="n">
        <f aca="false">ROUND(H13*0.07,2)*10</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15" hidden="false" customHeight="false" outlineLevel="0" collapsed="false">
      <c r="A14" s="30" t="n">
        <v>3</v>
      </c>
      <c r="B14" s="31" t="s">
        <v>31</v>
      </c>
      <c r="C14" s="32" t="s">
        <v>32</v>
      </c>
      <c r="D14" s="33"/>
      <c r="E14" s="34" t="n">
        <v>6247</v>
      </c>
      <c r="F14" s="29" t="n">
        <v>0</v>
      </c>
      <c r="G14" s="29" t="n">
        <f aca="false">A$1</f>
        <v>0</v>
      </c>
      <c r="H14" s="29" t="n">
        <f aca="false">ROUND(G14*F14,2)</f>
        <v>0</v>
      </c>
      <c r="I14" s="35" t="n">
        <v>0</v>
      </c>
      <c r="J14" s="36" t="n">
        <f aca="false">ROUND(H14*0.07,2)*10</f>
        <v>0</v>
      </c>
      <c r="K14" s="29" t="n">
        <f aca="false">ROUND(H14+I14+J14,2)</f>
        <v>0</v>
      </c>
      <c r="L14" s="29" t="n">
        <f aca="false">ROUND(E14*F14,2)</f>
        <v>0</v>
      </c>
      <c r="M14" s="29" t="n">
        <f aca="false">ROUND(E14*H14,2)</f>
        <v>0</v>
      </c>
      <c r="N14" s="29" t="n">
        <f aca="false">ROUND(E14*I14,2)</f>
        <v>0</v>
      </c>
      <c r="O14" s="29" t="n">
        <f aca="false">ROUND(E14*J14,2)</f>
        <v>0</v>
      </c>
      <c r="P14" s="29" t="n">
        <f aca="false">ROUND(M14+N14+O14,2)</f>
        <v>0</v>
      </c>
    </row>
    <row r="15" customFormat="false" ht="15" hidden="false" customHeight="false" outlineLevel="0" collapsed="false">
      <c r="A15" s="30" t="n">
        <v>4</v>
      </c>
      <c r="B15" s="31" t="s">
        <v>33</v>
      </c>
      <c r="C15" s="32" t="s">
        <v>34</v>
      </c>
      <c r="D15" s="33"/>
      <c r="E15" s="34" t="n">
        <f aca="false">E14*0.2</f>
        <v>1249.4</v>
      </c>
      <c r="F15" s="29" t="n">
        <v>0</v>
      </c>
      <c r="G15" s="29" t="n">
        <f aca="false">A$1</f>
        <v>0</v>
      </c>
      <c r="H15" s="29" t="n">
        <f aca="false">F15*G15</f>
        <v>0</v>
      </c>
      <c r="I15" s="35" t="n">
        <v>0</v>
      </c>
      <c r="J15" s="36" t="n">
        <f aca="false">ROUND(H15*0.07,2)*60</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2.75" hidden="false" customHeight="false" outlineLevel="0" collapsed="false">
      <c r="A16" s="25"/>
      <c r="B16" s="26" t="s">
        <v>35</v>
      </c>
      <c r="C16" s="27"/>
      <c r="D16" s="27"/>
      <c r="E16" s="28"/>
      <c r="F16" s="29"/>
      <c r="G16" s="29"/>
      <c r="H16" s="29"/>
      <c r="I16" s="29"/>
      <c r="J16" s="29"/>
      <c r="K16" s="29"/>
      <c r="L16" s="29"/>
      <c r="M16" s="29"/>
      <c r="N16" s="29"/>
      <c r="O16" s="29"/>
      <c r="P16" s="29"/>
    </row>
    <row r="17" customFormat="false" ht="25.5" hidden="false" customHeight="false" outlineLevel="0" collapsed="false">
      <c r="A17" s="30" t="n">
        <v>5</v>
      </c>
      <c r="B17" s="31" t="s">
        <v>36</v>
      </c>
      <c r="C17" s="32" t="s">
        <v>37</v>
      </c>
      <c r="D17" s="33"/>
      <c r="E17" s="34" t="n">
        <v>650</v>
      </c>
      <c r="F17" s="29" t="n">
        <v>0</v>
      </c>
      <c r="G17" s="29" t="n">
        <f aca="false">A$1</f>
        <v>0</v>
      </c>
      <c r="H17" s="29" t="n">
        <f aca="false">F17*G17</f>
        <v>0</v>
      </c>
      <c r="I17" s="35" t="n">
        <v>0</v>
      </c>
      <c r="J17" s="36" t="n">
        <f aca="false">ROUND(H17*0.07,2)*10</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5" hidden="false" customHeight="false" outlineLevel="0" collapsed="false">
      <c r="A18" s="38"/>
      <c r="B18" s="39" t="s">
        <v>38</v>
      </c>
      <c r="C18" s="40" t="s">
        <v>37</v>
      </c>
      <c r="D18" s="41" t="n">
        <v>1.03</v>
      </c>
      <c r="E18" s="42" t="n">
        <f aca="false">E17*D18</f>
        <v>669.5</v>
      </c>
      <c r="F18" s="29"/>
      <c r="G18" s="43"/>
      <c r="H18" s="29" t="n">
        <f aca="false">F18*G18</f>
        <v>0</v>
      </c>
      <c r="I18" s="35" t="n">
        <v>0</v>
      </c>
      <c r="J18" s="36" t="n">
        <f aca="false">ROUND(H18*0.07,2)*10</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5" hidden="false" customHeight="false" outlineLevel="0" collapsed="false">
      <c r="A19" s="38"/>
      <c r="B19" s="39" t="s">
        <v>39</v>
      </c>
      <c r="C19" s="40" t="s">
        <v>40</v>
      </c>
      <c r="D19" s="41" t="n">
        <v>0.05</v>
      </c>
      <c r="E19" s="42" t="n">
        <f aca="false">E17*D19</f>
        <v>32.5</v>
      </c>
      <c r="F19" s="29"/>
      <c r="G19" s="43"/>
      <c r="H19" s="29" t="n">
        <f aca="false">F19*G19</f>
        <v>0</v>
      </c>
      <c r="I19" s="35" t="n">
        <v>0</v>
      </c>
      <c r="J19" s="36" t="n">
        <f aca="false">ROUND(H19*0.07,2)*10</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15" hidden="false" customHeight="false" outlineLevel="0" collapsed="false">
      <c r="A20" s="38"/>
      <c r="B20" s="39" t="s">
        <v>41</v>
      </c>
      <c r="C20" s="40" t="s">
        <v>40</v>
      </c>
      <c r="D20" s="41" t="n">
        <v>0.13</v>
      </c>
      <c r="E20" s="42" t="n">
        <f aca="false">E17*D20</f>
        <v>84.5</v>
      </c>
      <c r="F20" s="29"/>
      <c r="G20" s="43"/>
      <c r="H20" s="29" t="n">
        <f aca="false">F20*G20</f>
        <v>0</v>
      </c>
      <c r="I20" s="35" t="n">
        <v>0</v>
      </c>
      <c r="J20" s="36" t="n">
        <f aca="false">ROUND(H20*0.07,2)*10</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15" hidden="false" customHeight="false" outlineLevel="0" collapsed="false">
      <c r="A21" s="30" t="n">
        <v>6</v>
      </c>
      <c r="B21" s="31" t="s">
        <v>42</v>
      </c>
      <c r="C21" s="32" t="s">
        <v>37</v>
      </c>
      <c r="D21" s="33"/>
      <c r="E21" s="34" t="n">
        <v>24</v>
      </c>
      <c r="F21" s="29" t="n">
        <v>0</v>
      </c>
      <c r="G21" s="29" t="n">
        <f aca="false">A$1</f>
        <v>0</v>
      </c>
      <c r="H21" s="29" t="n">
        <f aca="false">F21*G21</f>
        <v>0</v>
      </c>
      <c r="I21" s="35" t="n">
        <v>0</v>
      </c>
      <c r="J21" s="36" t="n">
        <f aca="false">ROUND(H21*0.07,2)*10</f>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customFormat="false" ht="15" hidden="false" customHeight="false" outlineLevel="0" collapsed="false">
      <c r="A22" s="38"/>
      <c r="B22" s="39" t="s">
        <v>43</v>
      </c>
      <c r="C22" s="40" t="s">
        <v>37</v>
      </c>
      <c r="D22" s="41" t="n">
        <v>1.03</v>
      </c>
      <c r="E22" s="42" t="n">
        <f aca="false">E21*D22</f>
        <v>24.72</v>
      </c>
      <c r="F22" s="29"/>
      <c r="G22" s="43"/>
      <c r="H22" s="29" t="n">
        <f aca="false">F22*G22</f>
        <v>0</v>
      </c>
      <c r="I22" s="35" t="n">
        <v>0</v>
      </c>
      <c r="J22" s="36" t="n">
        <f aca="false">ROUND(H22*0.07,2)*10</f>
        <v>0</v>
      </c>
      <c r="K22" s="29" t="n">
        <f aca="false">ROUND(H22+I22+J22,2)</f>
        <v>0</v>
      </c>
      <c r="L22" s="29" t="n">
        <f aca="false">ROUND(E22*F22,2)</f>
        <v>0</v>
      </c>
      <c r="M22" s="29" t="n">
        <f aca="false">ROUND(E22*H22,2)</f>
        <v>0</v>
      </c>
      <c r="N22" s="29" t="n">
        <f aca="false">ROUND(E22*I22,2)</f>
        <v>0</v>
      </c>
      <c r="O22" s="29" t="n">
        <f aca="false">ROUND(E22*J22,2)</f>
        <v>0</v>
      </c>
      <c r="P22" s="29" t="n">
        <f aca="false">ROUND(M22+N22+O22,2)</f>
        <v>0</v>
      </c>
    </row>
    <row r="23" customFormat="false" ht="15" hidden="false" customHeight="false" outlineLevel="0" collapsed="false">
      <c r="A23" s="38"/>
      <c r="B23" s="39" t="s">
        <v>39</v>
      </c>
      <c r="C23" s="40" t="s">
        <v>40</v>
      </c>
      <c r="D23" s="41" t="n">
        <v>0.05</v>
      </c>
      <c r="E23" s="42" t="n">
        <f aca="false">E21*D23</f>
        <v>1.2</v>
      </c>
      <c r="F23" s="29"/>
      <c r="G23" s="43"/>
      <c r="H23" s="29" t="n">
        <f aca="false">F23*G23</f>
        <v>0</v>
      </c>
      <c r="I23" s="35" t="n">
        <v>0</v>
      </c>
      <c r="J23" s="36" t="n">
        <f aca="false">ROUND(H23*0.07,2)*10</f>
        <v>0</v>
      </c>
      <c r="K23" s="29" t="n">
        <f aca="false">ROUND(H23+I23+J23,2)</f>
        <v>0</v>
      </c>
      <c r="L23" s="29" t="n">
        <f aca="false">ROUND(E23*F23,2)</f>
        <v>0</v>
      </c>
      <c r="M23" s="29" t="n">
        <f aca="false">ROUND(E23*H23,2)</f>
        <v>0</v>
      </c>
      <c r="N23" s="29" t="n">
        <f aca="false">ROUND(E23*I23,2)</f>
        <v>0</v>
      </c>
      <c r="O23" s="29" t="n">
        <f aca="false">ROUND(E23*J23,2)</f>
        <v>0</v>
      </c>
      <c r="P23" s="29" t="n">
        <f aca="false">ROUND(M23+N23+O23,2)</f>
        <v>0</v>
      </c>
    </row>
    <row r="24" customFormat="false" ht="15" hidden="false" customHeight="false" outlineLevel="0" collapsed="false">
      <c r="A24" s="38"/>
      <c r="B24" s="39" t="s">
        <v>41</v>
      </c>
      <c r="C24" s="40" t="s">
        <v>40</v>
      </c>
      <c r="D24" s="41" t="n">
        <v>0.13</v>
      </c>
      <c r="E24" s="42" t="n">
        <f aca="false">E21*D24</f>
        <v>3.12</v>
      </c>
      <c r="F24" s="29"/>
      <c r="G24" s="43"/>
      <c r="H24" s="29" t="n">
        <f aca="false">F24*G24</f>
        <v>0</v>
      </c>
      <c r="I24" s="35" t="n">
        <v>0</v>
      </c>
      <c r="J24" s="36" t="n">
        <f aca="false">ROUND(H24*0.07,2)*10</f>
        <v>0</v>
      </c>
      <c r="K24" s="29" t="n">
        <f aca="false">ROUND(H24+I24+J24,2)</f>
        <v>0</v>
      </c>
      <c r="L24" s="29" t="n">
        <f aca="false">ROUND(E24*F24,2)</f>
        <v>0</v>
      </c>
      <c r="M24" s="29" t="n">
        <f aca="false">ROUND(E24*H24,2)</f>
        <v>0</v>
      </c>
      <c r="N24" s="29" t="n">
        <f aca="false">ROUND(E24*I24,2)</f>
        <v>0</v>
      </c>
      <c r="O24" s="29" t="n">
        <f aca="false">ROUND(E24*J24,2)</f>
        <v>0</v>
      </c>
      <c r="P24" s="29" t="n">
        <f aca="false">ROUND(M24+N24+O24,2)</f>
        <v>0</v>
      </c>
    </row>
    <row r="25" customFormat="false" ht="25.5" hidden="false" customHeight="false" outlineLevel="0" collapsed="false">
      <c r="A25" s="30" t="n">
        <v>7</v>
      </c>
      <c r="B25" s="31" t="s">
        <v>44</v>
      </c>
      <c r="C25" s="32" t="s">
        <v>37</v>
      </c>
      <c r="D25" s="33"/>
      <c r="E25" s="34" t="n">
        <v>690</v>
      </c>
      <c r="F25" s="29" t="n">
        <v>0</v>
      </c>
      <c r="G25" s="29" t="n">
        <f aca="false">A$1</f>
        <v>0</v>
      </c>
      <c r="H25" s="29" t="n">
        <f aca="false">F25*G25</f>
        <v>0</v>
      </c>
      <c r="I25" s="35" t="n">
        <v>0</v>
      </c>
      <c r="J25" s="36" t="n">
        <f aca="false">ROUND(H25*0.07,2)*10</f>
        <v>0</v>
      </c>
      <c r="K25" s="29" t="n">
        <f aca="false">ROUND(H25+I25+J25,2)</f>
        <v>0</v>
      </c>
      <c r="L25" s="29" t="n">
        <f aca="false">ROUND(E25*F25,2)</f>
        <v>0</v>
      </c>
      <c r="M25" s="29" t="n">
        <f aca="false">ROUND(E25*H25,2)</f>
        <v>0</v>
      </c>
      <c r="N25" s="29" t="n">
        <f aca="false">ROUND(E25*I25,2)</f>
        <v>0</v>
      </c>
      <c r="O25" s="29" t="n">
        <f aca="false">ROUND(E25*J25,2)</f>
        <v>0</v>
      </c>
      <c r="P25" s="29" t="n">
        <f aca="false">ROUND(M25+N25+O25,2)</f>
        <v>0</v>
      </c>
    </row>
    <row r="26" customFormat="false" ht="15" hidden="false" customHeight="false" outlineLevel="0" collapsed="false">
      <c r="A26" s="38"/>
      <c r="B26" s="39" t="s">
        <v>45</v>
      </c>
      <c r="C26" s="40" t="s">
        <v>37</v>
      </c>
      <c r="D26" s="41" t="n">
        <v>1.03</v>
      </c>
      <c r="E26" s="42" t="n">
        <f aca="false">E25*D26</f>
        <v>710.7</v>
      </c>
      <c r="F26" s="29"/>
      <c r="G26" s="43"/>
      <c r="H26" s="29" t="n">
        <f aca="false">F26*G26</f>
        <v>0</v>
      </c>
      <c r="I26" s="35" t="n">
        <v>0</v>
      </c>
      <c r="J26" s="36" t="n">
        <f aca="false">ROUND(H26*0.07,2)*10</f>
        <v>0</v>
      </c>
      <c r="K26" s="29" t="n">
        <f aca="false">ROUND(H26+I26+J26,2)</f>
        <v>0</v>
      </c>
      <c r="L26" s="29" t="n">
        <f aca="false">ROUND(E26*F26,2)</f>
        <v>0</v>
      </c>
      <c r="M26" s="29" t="n">
        <f aca="false">ROUND(E26*H26,2)</f>
        <v>0</v>
      </c>
      <c r="N26" s="29" t="n">
        <f aca="false">ROUND(E26*I26,2)</f>
        <v>0</v>
      </c>
      <c r="O26" s="29" t="n">
        <f aca="false">ROUND(E26*J26,2)</f>
        <v>0</v>
      </c>
      <c r="P26" s="29" t="n">
        <f aca="false">ROUND(M26+N26+O26,2)</f>
        <v>0</v>
      </c>
    </row>
    <row r="27" customFormat="false" ht="15" hidden="false" customHeight="false" outlineLevel="0" collapsed="false">
      <c r="A27" s="38"/>
      <c r="B27" s="39" t="s">
        <v>39</v>
      </c>
      <c r="C27" s="40" t="s">
        <v>40</v>
      </c>
      <c r="D27" s="41" t="n">
        <v>0.05</v>
      </c>
      <c r="E27" s="42" t="n">
        <f aca="false">E25*D27</f>
        <v>34.5</v>
      </c>
      <c r="F27" s="29"/>
      <c r="G27" s="43"/>
      <c r="H27" s="29" t="n">
        <f aca="false">F27*G27</f>
        <v>0</v>
      </c>
      <c r="I27" s="35" t="n">
        <v>0</v>
      </c>
      <c r="J27" s="36" t="n">
        <f aca="false">ROUND(H27*0.07,2)*10</f>
        <v>0</v>
      </c>
      <c r="K27" s="29" t="n">
        <f aca="false">ROUND(H27+I27+J27,2)</f>
        <v>0</v>
      </c>
      <c r="L27" s="29" t="n">
        <f aca="false">ROUND(E27*F27,2)</f>
        <v>0</v>
      </c>
      <c r="M27" s="29" t="n">
        <f aca="false">ROUND(E27*H27,2)</f>
        <v>0</v>
      </c>
      <c r="N27" s="29" t="n">
        <f aca="false">ROUND(E27*I27,2)</f>
        <v>0</v>
      </c>
      <c r="O27" s="29" t="n">
        <f aca="false">ROUND(E27*J27,2)</f>
        <v>0</v>
      </c>
      <c r="P27" s="29" t="n">
        <f aca="false">ROUND(M27+N27+O27,2)</f>
        <v>0</v>
      </c>
    </row>
    <row r="28" customFormat="false" ht="15" hidden="false" customHeight="false" outlineLevel="0" collapsed="false">
      <c r="A28" s="38"/>
      <c r="B28" s="39" t="s">
        <v>41</v>
      </c>
      <c r="C28" s="40" t="s">
        <v>40</v>
      </c>
      <c r="D28" s="41" t="n">
        <v>0.13</v>
      </c>
      <c r="E28" s="42" t="n">
        <f aca="false">E25*D28</f>
        <v>89.7</v>
      </c>
      <c r="F28" s="29"/>
      <c r="G28" s="43"/>
      <c r="H28" s="29" t="n">
        <f aca="false">F28*G28</f>
        <v>0</v>
      </c>
      <c r="I28" s="35" t="n">
        <v>0</v>
      </c>
      <c r="J28" s="36" t="n">
        <f aca="false">ROUND(H28*0.07,2)*10</f>
        <v>0</v>
      </c>
      <c r="K28" s="29" t="n">
        <f aca="false">ROUND(H28+I28+J28,2)</f>
        <v>0</v>
      </c>
      <c r="L28" s="29" t="n">
        <f aca="false">ROUND(E28*F28,2)</f>
        <v>0</v>
      </c>
      <c r="M28" s="29" t="n">
        <f aca="false">ROUND(E28*H28,2)</f>
        <v>0</v>
      </c>
      <c r="N28" s="29" t="n">
        <f aca="false">ROUND(E28*I28,2)</f>
        <v>0</v>
      </c>
      <c r="O28" s="29" t="n">
        <f aca="false">ROUND(E28*J28,2)</f>
        <v>0</v>
      </c>
      <c r="P28" s="29" t="n">
        <f aca="false">ROUND(M28+N28+O28,2)</f>
        <v>0</v>
      </c>
    </row>
    <row r="29" customFormat="false" ht="15" hidden="false" customHeight="false" outlineLevel="0" collapsed="false">
      <c r="A29" s="30" t="n">
        <v>8</v>
      </c>
      <c r="B29" s="31" t="s">
        <v>46</v>
      </c>
      <c r="C29" s="32" t="s">
        <v>37</v>
      </c>
      <c r="D29" s="33"/>
      <c r="E29" s="34" t="n">
        <v>586</v>
      </c>
      <c r="F29" s="29" t="n">
        <v>0</v>
      </c>
      <c r="G29" s="29" t="n">
        <f aca="false">A$1</f>
        <v>0</v>
      </c>
      <c r="H29" s="29" t="n">
        <f aca="false">F29*G29</f>
        <v>0</v>
      </c>
      <c r="I29" s="35" t="n">
        <v>0</v>
      </c>
      <c r="J29" s="36" t="n">
        <f aca="false">ROUND(H29*0.07,2)*10</f>
        <v>0</v>
      </c>
      <c r="K29" s="29" t="n">
        <f aca="false">ROUND(H29+I29+J29,2)</f>
        <v>0</v>
      </c>
      <c r="L29" s="29" t="n">
        <f aca="false">ROUND(E29*F29,2)</f>
        <v>0</v>
      </c>
      <c r="M29" s="29" t="n">
        <f aca="false">ROUND(E29*H29,2)</f>
        <v>0</v>
      </c>
      <c r="N29" s="29" t="n">
        <f aca="false">ROUND(E29*I29,2)</f>
        <v>0</v>
      </c>
      <c r="O29" s="29" t="n">
        <f aca="false">ROUND(E29*J29,2)</f>
        <v>0</v>
      </c>
      <c r="P29" s="29" t="n">
        <f aca="false">ROUND(M29+N29+O29,2)</f>
        <v>0</v>
      </c>
    </row>
    <row r="30" customFormat="false" ht="15" hidden="false" customHeight="false" outlineLevel="0" collapsed="false">
      <c r="A30" s="38"/>
      <c r="B30" s="39" t="s">
        <v>47</v>
      </c>
      <c r="C30" s="40" t="s">
        <v>37</v>
      </c>
      <c r="D30" s="41" t="n">
        <v>1.03</v>
      </c>
      <c r="E30" s="42" t="n">
        <f aca="false">E29*D30</f>
        <v>603.58</v>
      </c>
      <c r="F30" s="29"/>
      <c r="G30" s="43"/>
      <c r="H30" s="29" t="n">
        <f aca="false">F30*G30</f>
        <v>0</v>
      </c>
      <c r="I30" s="35" t="n">
        <v>0</v>
      </c>
      <c r="J30" s="36" t="n">
        <f aca="false">ROUND(H30*0.07,2)*10</f>
        <v>0</v>
      </c>
      <c r="K30" s="29" t="n">
        <f aca="false">ROUND(H30+I30+J30,2)</f>
        <v>0</v>
      </c>
      <c r="L30" s="29" t="n">
        <f aca="false">ROUND(E30*F30,2)</f>
        <v>0</v>
      </c>
      <c r="M30" s="29" t="n">
        <f aca="false">ROUND(E30*H30,2)</f>
        <v>0</v>
      </c>
      <c r="N30" s="29" t="n">
        <f aca="false">ROUND(E30*I30,2)</f>
        <v>0</v>
      </c>
      <c r="O30" s="29" t="n">
        <f aca="false">ROUND(E30*J30,2)</f>
        <v>0</v>
      </c>
      <c r="P30" s="29" t="n">
        <f aca="false">ROUND(M30+N30+O30,2)</f>
        <v>0</v>
      </c>
    </row>
    <row r="31" customFormat="false" ht="15" hidden="false" customHeight="false" outlineLevel="0" collapsed="false">
      <c r="A31" s="38"/>
      <c r="B31" s="39" t="s">
        <v>39</v>
      </c>
      <c r="C31" s="40" t="s">
        <v>40</v>
      </c>
      <c r="D31" s="41" t="n">
        <v>0.05</v>
      </c>
      <c r="E31" s="42" t="n">
        <f aca="false">E29*D31</f>
        <v>29.3</v>
      </c>
      <c r="F31" s="29"/>
      <c r="G31" s="43"/>
      <c r="H31" s="29" t="n">
        <f aca="false">F31*G31</f>
        <v>0</v>
      </c>
      <c r="I31" s="35" t="n">
        <v>0</v>
      </c>
      <c r="J31" s="36" t="n">
        <f aca="false">ROUND(H31*0.07,2)*10</f>
        <v>0</v>
      </c>
      <c r="K31" s="29" t="n">
        <f aca="false">ROUND(H31+I31+J31,2)</f>
        <v>0</v>
      </c>
      <c r="L31" s="29" t="n">
        <f aca="false">ROUND(E31*F31,2)</f>
        <v>0</v>
      </c>
      <c r="M31" s="29" t="n">
        <f aca="false">ROUND(E31*H31,2)</f>
        <v>0</v>
      </c>
      <c r="N31" s="29" t="n">
        <f aca="false">ROUND(E31*I31,2)</f>
        <v>0</v>
      </c>
      <c r="O31" s="29" t="n">
        <f aca="false">ROUND(E31*J31,2)</f>
        <v>0</v>
      </c>
      <c r="P31" s="29" t="n">
        <f aca="false">ROUND(M31+N31+O31,2)</f>
        <v>0</v>
      </c>
    </row>
    <row r="32" customFormat="false" ht="15" hidden="false" customHeight="false" outlineLevel="0" collapsed="false">
      <c r="A32" s="38"/>
      <c r="B32" s="39" t="s">
        <v>41</v>
      </c>
      <c r="C32" s="40" t="s">
        <v>40</v>
      </c>
      <c r="D32" s="41" t="n">
        <v>0.13</v>
      </c>
      <c r="E32" s="42" t="n">
        <f aca="false">E29*D32</f>
        <v>76.18</v>
      </c>
      <c r="F32" s="29"/>
      <c r="G32" s="43"/>
      <c r="H32" s="29" t="n">
        <f aca="false">F32*G32</f>
        <v>0</v>
      </c>
      <c r="I32" s="35" t="n">
        <v>0</v>
      </c>
      <c r="J32" s="36" t="n">
        <f aca="false">ROUND(H32*0.07,2)*10</f>
        <v>0</v>
      </c>
      <c r="K32" s="29" t="n">
        <f aca="false">ROUND(H32+I32+J32,2)</f>
        <v>0</v>
      </c>
      <c r="L32" s="29" t="n">
        <f aca="false">ROUND(E32*F32,2)</f>
        <v>0</v>
      </c>
      <c r="M32" s="29" t="n">
        <f aca="false">ROUND(E32*H32,2)</f>
        <v>0</v>
      </c>
      <c r="N32" s="29" t="n">
        <f aca="false">ROUND(E32*I32,2)</f>
        <v>0</v>
      </c>
      <c r="O32" s="29" t="n">
        <f aca="false">ROUND(E32*J32,2)</f>
        <v>0</v>
      </c>
      <c r="P32" s="29" t="n">
        <f aca="false">ROUND(M32+N32+O32,2)</f>
        <v>0</v>
      </c>
    </row>
    <row r="33" customFormat="false" ht="15" hidden="false" customHeight="false" outlineLevel="0" collapsed="false">
      <c r="A33" s="30" t="n">
        <v>9</v>
      </c>
      <c r="B33" s="31" t="s">
        <v>48</v>
      </c>
      <c r="C33" s="32" t="s">
        <v>37</v>
      </c>
      <c r="D33" s="33"/>
      <c r="E33" s="34" t="n">
        <v>32</v>
      </c>
      <c r="F33" s="29" t="n">
        <v>0</v>
      </c>
      <c r="G33" s="29" t="n">
        <f aca="false">A$1</f>
        <v>0</v>
      </c>
      <c r="H33" s="29" t="n">
        <f aca="false">F33*G33</f>
        <v>0</v>
      </c>
      <c r="I33" s="35" t="n">
        <v>0</v>
      </c>
      <c r="J33" s="36" t="n">
        <f aca="false">ROUND(H33*0.07,2)*10</f>
        <v>0</v>
      </c>
      <c r="K33" s="29" t="n">
        <f aca="false">ROUND(H33+I33+J33,2)</f>
        <v>0</v>
      </c>
      <c r="L33" s="29" t="n">
        <f aca="false">ROUND(E33*F33,2)</f>
        <v>0</v>
      </c>
      <c r="M33" s="29" t="n">
        <f aca="false">ROUND(E33*H33,2)</f>
        <v>0</v>
      </c>
      <c r="N33" s="29" t="n">
        <f aca="false">ROUND(E33*I33,2)</f>
        <v>0</v>
      </c>
      <c r="O33" s="29" t="n">
        <f aca="false">ROUND(E33*J33,2)</f>
        <v>0</v>
      </c>
      <c r="P33" s="29" t="n">
        <f aca="false">ROUND(M33+N33+O33,2)</f>
        <v>0</v>
      </c>
    </row>
    <row r="34" customFormat="false" ht="15" hidden="false" customHeight="false" outlineLevel="0" collapsed="false">
      <c r="A34" s="38"/>
      <c r="B34" s="39" t="s">
        <v>49</v>
      </c>
      <c r="C34" s="40" t="s">
        <v>37</v>
      </c>
      <c r="D34" s="41" t="n">
        <v>1.03</v>
      </c>
      <c r="E34" s="42" t="n">
        <f aca="false">E33*D34</f>
        <v>32.96</v>
      </c>
      <c r="F34" s="29"/>
      <c r="G34" s="43"/>
      <c r="H34" s="29" t="n">
        <f aca="false">F34*G34</f>
        <v>0</v>
      </c>
      <c r="I34" s="35" t="n">
        <v>0</v>
      </c>
      <c r="J34" s="36" t="n">
        <f aca="false">ROUND(H34*0.07,2)*10</f>
        <v>0</v>
      </c>
      <c r="K34" s="29" t="n">
        <f aca="false">ROUND(H34+I34+J34,2)</f>
        <v>0</v>
      </c>
      <c r="L34" s="29" t="n">
        <f aca="false">ROUND(E34*F34,2)</f>
        <v>0</v>
      </c>
      <c r="M34" s="29" t="n">
        <f aca="false">ROUND(E34*H34,2)</f>
        <v>0</v>
      </c>
      <c r="N34" s="29" t="n">
        <f aca="false">ROUND(E34*I34,2)</f>
        <v>0</v>
      </c>
      <c r="O34" s="29" t="n">
        <f aca="false">ROUND(E34*J34,2)</f>
        <v>0</v>
      </c>
      <c r="P34" s="29" t="n">
        <f aca="false">ROUND(M34+N34+O34,2)</f>
        <v>0</v>
      </c>
    </row>
    <row r="35" customFormat="false" ht="15" hidden="false" customHeight="false" outlineLevel="0" collapsed="false">
      <c r="A35" s="38"/>
      <c r="B35" s="39" t="s">
        <v>41</v>
      </c>
      <c r="C35" s="40" t="s">
        <v>40</v>
      </c>
      <c r="D35" s="41" t="n">
        <v>0.13</v>
      </c>
      <c r="E35" s="42" t="n">
        <f aca="false">E33*D35</f>
        <v>4.16</v>
      </c>
      <c r="F35" s="29"/>
      <c r="G35" s="43"/>
      <c r="H35" s="29" t="n">
        <f aca="false">F35*G35</f>
        <v>0</v>
      </c>
      <c r="I35" s="35" t="n">
        <v>0</v>
      </c>
      <c r="J35" s="36" t="n">
        <f aca="false">ROUND(H35*0.07,2)*10</f>
        <v>0</v>
      </c>
      <c r="K35" s="29" t="n">
        <f aca="false">ROUND(H35+I35+J35,2)</f>
        <v>0</v>
      </c>
      <c r="L35" s="29" t="n">
        <f aca="false">ROUND(E35*F35,2)</f>
        <v>0</v>
      </c>
      <c r="M35" s="29" t="n">
        <f aca="false">ROUND(E35*H35,2)</f>
        <v>0</v>
      </c>
      <c r="N35" s="29" t="n">
        <f aca="false">ROUND(E35*I35,2)</f>
        <v>0</v>
      </c>
      <c r="O35" s="29" t="n">
        <f aca="false">ROUND(E35*J35,2)</f>
        <v>0</v>
      </c>
      <c r="P35" s="29" t="n">
        <f aca="false">ROUND(M35+N35+O35,2)</f>
        <v>0</v>
      </c>
    </row>
    <row r="36" customFormat="false" ht="15" hidden="false" customHeight="false" outlineLevel="0" collapsed="false">
      <c r="A36" s="30" t="n">
        <v>10</v>
      </c>
      <c r="B36" s="31" t="s">
        <v>50</v>
      </c>
      <c r="C36" s="32" t="s">
        <v>37</v>
      </c>
      <c r="D36" s="33"/>
      <c r="E36" s="34" t="n">
        <v>18</v>
      </c>
      <c r="F36" s="29" t="n">
        <v>0</v>
      </c>
      <c r="G36" s="29" t="n">
        <f aca="false">A$1</f>
        <v>0</v>
      </c>
      <c r="H36" s="29" t="n">
        <f aca="false">F36*G36</f>
        <v>0</v>
      </c>
      <c r="I36" s="35" t="n">
        <v>0</v>
      </c>
      <c r="J36" s="36" t="n">
        <f aca="false">ROUND(H36*0.07,2)*10</f>
        <v>0</v>
      </c>
      <c r="K36" s="29" t="n">
        <f aca="false">ROUND(H36+I36+J36,2)</f>
        <v>0</v>
      </c>
      <c r="L36" s="29" t="n">
        <f aca="false">ROUND(E36*F36,2)</f>
        <v>0</v>
      </c>
      <c r="M36" s="29" t="n">
        <f aca="false">ROUND(E36*H36,2)</f>
        <v>0</v>
      </c>
      <c r="N36" s="29" t="n">
        <f aca="false">ROUND(E36*I36,2)</f>
        <v>0</v>
      </c>
      <c r="O36" s="29" t="n">
        <f aca="false">ROUND(E36*J36,2)</f>
        <v>0</v>
      </c>
      <c r="P36" s="29" t="n">
        <f aca="false">ROUND(M36+N36+O36,2)</f>
        <v>0</v>
      </c>
    </row>
    <row r="37" customFormat="false" ht="15" hidden="false" customHeight="false" outlineLevel="0" collapsed="false">
      <c r="A37" s="38"/>
      <c r="B37" s="39" t="s">
        <v>51</v>
      </c>
      <c r="C37" s="40" t="s">
        <v>37</v>
      </c>
      <c r="D37" s="41" t="n">
        <v>1.03</v>
      </c>
      <c r="E37" s="42" t="n">
        <f aca="false">E36*D37</f>
        <v>18.54</v>
      </c>
      <c r="F37" s="29"/>
      <c r="G37" s="43"/>
      <c r="H37" s="29" t="n">
        <f aca="false">F37*G37</f>
        <v>0</v>
      </c>
      <c r="I37" s="35" t="n">
        <v>0</v>
      </c>
      <c r="J37" s="36" t="n">
        <f aca="false">ROUND(H37*0.07,2)*10</f>
        <v>0</v>
      </c>
      <c r="K37" s="29" t="n">
        <f aca="false">ROUND(H37+I37+J37,2)</f>
        <v>0</v>
      </c>
      <c r="L37" s="29" t="n">
        <f aca="false">ROUND(E37*F37,2)</f>
        <v>0</v>
      </c>
      <c r="M37" s="29" t="n">
        <f aca="false">ROUND(E37*H37,2)</f>
        <v>0</v>
      </c>
      <c r="N37" s="29" t="n">
        <f aca="false">ROUND(E37*I37,2)</f>
        <v>0</v>
      </c>
      <c r="O37" s="29" t="n">
        <f aca="false">ROUND(E37*J37,2)</f>
        <v>0</v>
      </c>
      <c r="P37" s="29" t="n">
        <f aca="false">ROUND(M37+N37+O37,2)</f>
        <v>0</v>
      </c>
    </row>
    <row r="38" customFormat="false" ht="15" hidden="false" customHeight="false" outlineLevel="0" collapsed="false">
      <c r="A38" s="38"/>
      <c r="B38" s="39" t="s">
        <v>39</v>
      </c>
      <c r="C38" s="40" t="s">
        <v>40</v>
      </c>
      <c r="D38" s="41" t="n">
        <v>0.05</v>
      </c>
      <c r="E38" s="42" t="n">
        <f aca="false">E36*D38</f>
        <v>0.9</v>
      </c>
      <c r="F38" s="29"/>
      <c r="G38" s="43"/>
      <c r="H38" s="29" t="n">
        <f aca="false">F38*G38</f>
        <v>0</v>
      </c>
      <c r="I38" s="35" t="n">
        <v>0</v>
      </c>
      <c r="J38" s="36" t="n">
        <f aca="false">ROUND(H38*0.07,2)*10</f>
        <v>0</v>
      </c>
      <c r="K38" s="29" t="n">
        <f aca="false">ROUND(H38+I38+J38,2)</f>
        <v>0</v>
      </c>
      <c r="L38" s="29" t="n">
        <f aca="false">ROUND(E38*F38,2)</f>
        <v>0</v>
      </c>
      <c r="M38" s="29" t="n">
        <f aca="false">ROUND(E38*H38,2)</f>
        <v>0</v>
      </c>
      <c r="N38" s="29" t="n">
        <f aca="false">ROUND(E38*I38,2)</f>
        <v>0</v>
      </c>
      <c r="O38" s="29" t="n">
        <f aca="false">ROUND(E38*J38,2)</f>
        <v>0</v>
      </c>
      <c r="P38" s="29" t="n">
        <f aca="false">ROUND(M38+N38+O38,2)</f>
        <v>0</v>
      </c>
    </row>
    <row r="39" customFormat="false" ht="15" hidden="false" customHeight="false" outlineLevel="0" collapsed="false">
      <c r="A39" s="38"/>
      <c r="B39" s="39" t="s">
        <v>41</v>
      </c>
      <c r="C39" s="40" t="s">
        <v>40</v>
      </c>
      <c r="D39" s="41" t="n">
        <v>0.13</v>
      </c>
      <c r="E39" s="42" t="n">
        <f aca="false">E36*D39</f>
        <v>2.34</v>
      </c>
      <c r="F39" s="29"/>
      <c r="G39" s="43"/>
      <c r="H39" s="29" t="n">
        <f aca="false">F39*G39</f>
        <v>0</v>
      </c>
      <c r="I39" s="35" t="n">
        <v>0</v>
      </c>
      <c r="J39" s="36" t="n">
        <f aca="false">ROUND(H39*0.07,2)*10</f>
        <v>0</v>
      </c>
      <c r="K39" s="29" t="n">
        <f aca="false">ROUND(H39+I39+J39,2)</f>
        <v>0</v>
      </c>
      <c r="L39" s="29" t="n">
        <f aca="false">ROUND(E39*F39,2)</f>
        <v>0</v>
      </c>
      <c r="M39" s="29" t="n">
        <f aca="false">ROUND(E39*H39,2)</f>
        <v>0</v>
      </c>
      <c r="N39" s="29" t="n">
        <f aca="false">ROUND(E39*I39,2)</f>
        <v>0</v>
      </c>
      <c r="O39" s="29" t="n">
        <f aca="false">ROUND(E39*J39,2)</f>
        <v>0</v>
      </c>
      <c r="P39" s="29" t="n">
        <f aca="false">ROUND(M39+N39+O39,2)</f>
        <v>0</v>
      </c>
    </row>
    <row r="40" customFormat="false" ht="12.75" hidden="false" customHeight="false" outlineLevel="0" collapsed="false">
      <c r="A40" s="25"/>
      <c r="B40" s="44" t="s">
        <v>52</v>
      </c>
      <c r="C40" s="27"/>
      <c r="D40" s="27"/>
      <c r="E40" s="28"/>
      <c r="F40" s="29"/>
      <c r="G40" s="29"/>
      <c r="H40" s="29"/>
      <c r="I40" s="29"/>
      <c r="J40" s="29"/>
      <c r="K40" s="29"/>
      <c r="L40" s="29"/>
      <c r="M40" s="29"/>
      <c r="N40" s="29"/>
      <c r="O40" s="29"/>
      <c r="P40" s="29"/>
    </row>
    <row r="41" customFormat="false" ht="15" hidden="false" customHeight="false" outlineLevel="0" collapsed="false">
      <c r="A41" s="30" t="n">
        <v>11</v>
      </c>
      <c r="B41" s="31" t="s">
        <v>53</v>
      </c>
      <c r="C41" s="32" t="s">
        <v>40</v>
      </c>
      <c r="D41" s="33"/>
      <c r="E41" s="34" t="n">
        <v>94</v>
      </c>
      <c r="F41" s="29" t="n">
        <v>0</v>
      </c>
      <c r="G41" s="29" t="n">
        <f aca="false">A$1</f>
        <v>0</v>
      </c>
      <c r="H41" s="29" t="n">
        <f aca="false">F41*G41</f>
        <v>0</v>
      </c>
      <c r="I41" s="35" t="n">
        <v>0</v>
      </c>
      <c r="J41" s="36" t="n">
        <f aca="false">ROUND(H41*0.07,2)*10</f>
        <v>0</v>
      </c>
      <c r="K41" s="29" t="n">
        <f aca="false">ROUND(H41+I41+J41,2)</f>
        <v>0</v>
      </c>
      <c r="L41" s="29" t="n">
        <f aca="false">ROUND(E41*F41,2)</f>
        <v>0</v>
      </c>
      <c r="M41" s="29" t="n">
        <f aca="false">ROUND(E41*H41,2)</f>
        <v>0</v>
      </c>
      <c r="N41" s="29" t="n">
        <f aca="false">ROUND(E41*I41,2)</f>
        <v>0</v>
      </c>
      <c r="O41" s="29" t="n">
        <f aca="false">ROUND(E41*J41,2)</f>
        <v>0</v>
      </c>
      <c r="P41" s="29" t="n">
        <f aca="false">ROUND(M41+N41+O41,2)</f>
        <v>0</v>
      </c>
    </row>
    <row r="42" customFormat="false" ht="15" hidden="false" customHeight="false" outlineLevel="0" collapsed="false">
      <c r="A42" s="30" t="n">
        <v>12</v>
      </c>
      <c r="B42" s="31" t="s">
        <v>54</v>
      </c>
      <c r="C42" s="32" t="s">
        <v>37</v>
      </c>
      <c r="D42" s="33"/>
      <c r="E42" s="34" t="n">
        <v>56</v>
      </c>
      <c r="F42" s="29" t="n">
        <v>0</v>
      </c>
      <c r="G42" s="29" t="n">
        <f aca="false">A$1</f>
        <v>0</v>
      </c>
      <c r="H42" s="29" t="n">
        <f aca="false">F42*G42</f>
        <v>0</v>
      </c>
      <c r="I42" s="35" t="n">
        <v>0</v>
      </c>
      <c r="J42" s="36" t="n">
        <f aca="false">ROUND(H42*0.07,2)*10</f>
        <v>0</v>
      </c>
      <c r="K42" s="29" t="n">
        <f aca="false">ROUND(H42+I42+J42,2)</f>
        <v>0</v>
      </c>
      <c r="L42" s="29" t="n">
        <f aca="false">ROUND(E42*F42,2)</f>
        <v>0</v>
      </c>
      <c r="M42" s="29" t="n">
        <f aca="false">ROUND(E42*H42,2)</f>
        <v>0</v>
      </c>
      <c r="N42" s="29" t="n">
        <f aca="false">ROUND(E42*I42,2)</f>
        <v>0</v>
      </c>
      <c r="O42" s="29" t="n">
        <f aca="false">ROUND(E42*J42,2)</f>
        <v>0</v>
      </c>
      <c r="P42" s="29" t="n">
        <f aca="false">ROUND(M42+N42+O42,2)</f>
        <v>0</v>
      </c>
    </row>
    <row r="43" customFormat="false" ht="15" hidden="false" customHeight="false" outlineLevel="0" collapsed="false">
      <c r="A43" s="38"/>
      <c r="B43" s="39" t="s">
        <v>55</v>
      </c>
      <c r="C43" s="40" t="s">
        <v>40</v>
      </c>
      <c r="D43" s="41" t="n">
        <v>0.17</v>
      </c>
      <c r="E43" s="42" t="n">
        <f aca="false">E42*D43</f>
        <v>9.52</v>
      </c>
      <c r="F43" s="29"/>
      <c r="G43" s="43"/>
      <c r="H43" s="29" t="n">
        <f aca="false">F43*G43</f>
        <v>0</v>
      </c>
      <c r="I43" s="35" t="n">
        <v>0</v>
      </c>
      <c r="J43" s="36" t="n">
        <f aca="false">ROUND(H43*0.07,2)*10</f>
        <v>0</v>
      </c>
      <c r="K43" s="29" t="n">
        <f aca="false">ROUND(H43+I43+J43,2)</f>
        <v>0</v>
      </c>
      <c r="L43" s="29" t="n">
        <f aca="false">ROUND(E43*F43,2)</f>
        <v>0</v>
      </c>
      <c r="M43" s="29" t="n">
        <f aca="false">ROUND(E43*H43,2)</f>
        <v>0</v>
      </c>
      <c r="N43" s="29" t="n">
        <f aca="false">ROUND(E43*I43,2)</f>
        <v>0</v>
      </c>
      <c r="O43" s="29" t="n">
        <f aca="false">ROUND(E43*J43,2)</f>
        <v>0</v>
      </c>
      <c r="P43" s="29" t="n">
        <f aca="false">ROUND(M43+N43+O43,2)</f>
        <v>0</v>
      </c>
    </row>
    <row r="44" customFormat="false" ht="15" hidden="false" customHeight="false" outlineLevel="0" collapsed="false">
      <c r="A44" s="30" t="n">
        <v>13</v>
      </c>
      <c r="B44" s="31" t="s">
        <v>56</v>
      </c>
      <c r="C44" s="32" t="s">
        <v>37</v>
      </c>
      <c r="D44" s="33"/>
      <c r="E44" s="34" t="n">
        <v>284</v>
      </c>
      <c r="F44" s="29" t="n">
        <v>0</v>
      </c>
      <c r="G44" s="29" t="n">
        <f aca="false">A$1</f>
        <v>0</v>
      </c>
      <c r="H44" s="29" t="n">
        <f aca="false">F44*G44</f>
        <v>0</v>
      </c>
      <c r="I44" s="35" t="n">
        <v>0</v>
      </c>
      <c r="J44" s="36" t="n">
        <f aca="false">ROUND(H44*0.07,2)*10</f>
        <v>0</v>
      </c>
      <c r="K44" s="29" t="n">
        <f aca="false">ROUND(H44+I44+J44,2)</f>
        <v>0</v>
      </c>
      <c r="L44" s="29" t="n">
        <f aca="false">ROUND(E44*F44,2)</f>
        <v>0</v>
      </c>
      <c r="M44" s="29" t="n">
        <f aca="false">ROUND(E44*H44,2)</f>
        <v>0</v>
      </c>
      <c r="N44" s="29" t="n">
        <f aca="false">ROUND(E44*I44,2)</f>
        <v>0</v>
      </c>
      <c r="O44" s="29" t="n">
        <f aca="false">ROUND(E44*J44,2)</f>
        <v>0</v>
      </c>
      <c r="P44" s="29" t="n">
        <f aca="false">ROUND(M44+N44+O44,2)</f>
        <v>0</v>
      </c>
    </row>
    <row r="45" customFormat="false" ht="15" hidden="false" customHeight="false" outlineLevel="0" collapsed="false">
      <c r="A45" s="38"/>
      <c r="B45" s="39" t="s">
        <v>57</v>
      </c>
      <c r="C45" s="40" t="s">
        <v>37</v>
      </c>
      <c r="D45" s="41" t="n">
        <v>1.1</v>
      </c>
      <c r="E45" s="42" t="n">
        <f aca="false">E44*D45</f>
        <v>312.4</v>
      </c>
      <c r="F45" s="29"/>
      <c r="G45" s="43"/>
      <c r="H45" s="29" t="n">
        <f aca="false">F45*G45</f>
        <v>0</v>
      </c>
      <c r="I45" s="35" t="n">
        <v>0</v>
      </c>
      <c r="J45" s="36" t="n">
        <f aca="false">ROUND(H45*0.07,2)*10</f>
        <v>0</v>
      </c>
      <c r="K45" s="29" t="n">
        <f aca="false">ROUND(H45+I45+J45,2)</f>
        <v>0</v>
      </c>
      <c r="L45" s="29" t="n">
        <f aca="false">ROUND(E45*F45,2)</f>
        <v>0</v>
      </c>
      <c r="M45" s="29" t="n">
        <f aca="false">ROUND(E45*H45,2)</f>
        <v>0</v>
      </c>
      <c r="N45" s="29" t="n">
        <f aca="false">ROUND(E45*I45,2)</f>
        <v>0</v>
      </c>
      <c r="O45" s="29" t="n">
        <f aca="false">ROUND(E45*J45,2)</f>
        <v>0</v>
      </c>
      <c r="P45" s="29" t="n">
        <f aca="false">ROUND(M45+N45+O45,2)</f>
        <v>0</v>
      </c>
    </row>
    <row r="46" customFormat="false" ht="15" hidden="false" customHeight="false" outlineLevel="0" collapsed="false">
      <c r="A46" s="30" t="n">
        <v>14</v>
      </c>
      <c r="B46" s="31" t="s">
        <v>58</v>
      </c>
      <c r="C46" s="32" t="s">
        <v>37</v>
      </c>
      <c r="D46" s="33"/>
      <c r="E46" s="34" t="n">
        <v>141</v>
      </c>
      <c r="F46" s="29" t="n">
        <v>0</v>
      </c>
      <c r="G46" s="29" t="n">
        <f aca="false">A$1</f>
        <v>0</v>
      </c>
      <c r="H46" s="29" t="n">
        <f aca="false">F46*G46</f>
        <v>0</v>
      </c>
      <c r="I46" s="35" t="n">
        <v>0</v>
      </c>
      <c r="J46" s="36" t="n">
        <f aca="false">ROUND(H46*0.07,2)*10</f>
        <v>0</v>
      </c>
      <c r="K46" s="29" t="n">
        <f aca="false">ROUND(H46+I46+J46,2)</f>
        <v>0</v>
      </c>
      <c r="L46" s="29" t="n">
        <f aca="false">ROUND(E46*F46,2)</f>
        <v>0</v>
      </c>
      <c r="M46" s="29" t="n">
        <f aca="false">ROUND(E46*H46,2)</f>
        <v>0</v>
      </c>
      <c r="N46" s="29" t="n">
        <f aca="false">ROUND(E46*I46,2)</f>
        <v>0</v>
      </c>
      <c r="O46" s="29" t="n">
        <f aca="false">ROUND(E46*J46,2)</f>
        <v>0</v>
      </c>
      <c r="P46" s="29" t="n">
        <f aca="false">ROUND(M46+N46+O46,2)</f>
        <v>0</v>
      </c>
    </row>
    <row r="47" customFormat="false" ht="12.75" hidden="false" customHeight="false" outlineLevel="0" collapsed="false">
      <c r="A47" s="38"/>
      <c r="B47" s="39" t="s">
        <v>59</v>
      </c>
      <c r="C47" s="40" t="s">
        <v>60</v>
      </c>
      <c r="D47" s="41" t="n">
        <v>10</v>
      </c>
      <c r="E47" s="42" t="n">
        <f aca="false">E46*D47</f>
        <v>1410</v>
      </c>
      <c r="F47" s="29"/>
      <c r="G47" s="43"/>
      <c r="H47" s="29" t="n">
        <f aca="false">F47*G47</f>
        <v>0</v>
      </c>
      <c r="I47" s="35" t="n">
        <v>0</v>
      </c>
      <c r="J47" s="36" t="n">
        <f aca="false">ROUND(H47*0.07,2)*10</f>
        <v>0</v>
      </c>
      <c r="K47" s="29" t="n">
        <f aca="false">ROUND(H47+I47+J47,2)</f>
        <v>0</v>
      </c>
      <c r="L47" s="29" t="n">
        <f aca="false">ROUND(E47*F47,2)</f>
        <v>0</v>
      </c>
      <c r="M47" s="29" t="n">
        <f aca="false">ROUND(E47*H47,2)</f>
        <v>0</v>
      </c>
      <c r="N47" s="29" t="n">
        <f aca="false">ROUND(E47*I47,2)</f>
        <v>0</v>
      </c>
      <c r="O47" s="29" t="n">
        <f aca="false">ROUND(E47*J47,2)</f>
        <v>0</v>
      </c>
      <c r="P47" s="29" t="n">
        <f aca="false">ROUND(M47+N47+O47,2)</f>
        <v>0</v>
      </c>
    </row>
    <row r="48" customFormat="false" ht="15" hidden="false" customHeight="false" outlineLevel="0" collapsed="false">
      <c r="A48" s="38"/>
      <c r="B48" s="39" t="s">
        <v>61</v>
      </c>
      <c r="C48" s="40" t="s">
        <v>40</v>
      </c>
      <c r="D48" s="41" t="n">
        <v>0.05</v>
      </c>
      <c r="E48" s="42" t="n">
        <f aca="false">E46*D48</f>
        <v>7.05</v>
      </c>
      <c r="F48" s="29"/>
      <c r="G48" s="43"/>
      <c r="H48" s="29" t="n">
        <f aca="false">F48*G48</f>
        <v>0</v>
      </c>
      <c r="I48" s="35" t="n">
        <v>0</v>
      </c>
      <c r="J48" s="36" t="n">
        <f aca="false">ROUND(H48*0.07,2)*10</f>
        <v>0</v>
      </c>
      <c r="K48" s="29" t="n">
        <f aca="false">ROUND(H48+I48+J48,2)</f>
        <v>0</v>
      </c>
      <c r="L48" s="29" t="n">
        <f aca="false">ROUND(E48*F48,2)</f>
        <v>0</v>
      </c>
      <c r="M48" s="29" t="n">
        <f aca="false">ROUND(E48*H48,2)</f>
        <v>0</v>
      </c>
      <c r="N48" s="29" t="n">
        <f aca="false">ROUND(E48*I48,2)</f>
        <v>0</v>
      </c>
      <c r="O48" s="29" t="n">
        <f aca="false">ROUND(E48*J48,2)</f>
        <v>0</v>
      </c>
      <c r="P48" s="29" t="n">
        <f aca="false">ROUND(M48+N48+O48,2)</f>
        <v>0</v>
      </c>
    </row>
    <row r="49" customFormat="false" ht="15" hidden="false" customHeight="false" outlineLevel="0" collapsed="false">
      <c r="A49" s="38"/>
      <c r="B49" s="39" t="s">
        <v>62</v>
      </c>
      <c r="C49" s="40" t="s">
        <v>40</v>
      </c>
      <c r="D49" s="41" t="n">
        <v>0.13</v>
      </c>
      <c r="E49" s="42" t="n">
        <f aca="false">E46*D49</f>
        <v>18.33</v>
      </c>
      <c r="F49" s="29"/>
      <c r="G49" s="43"/>
      <c r="H49" s="29" t="n">
        <f aca="false">F49*G49</f>
        <v>0</v>
      </c>
      <c r="I49" s="35" t="n">
        <v>0</v>
      </c>
      <c r="J49" s="36" t="n">
        <f aca="false">ROUND(H49*0.07,2)*10</f>
        <v>0</v>
      </c>
      <c r="K49" s="29" t="n">
        <f aca="false">ROUND(H49+I49+J49,2)</f>
        <v>0</v>
      </c>
      <c r="L49" s="29" t="n">
        <f aca="false">ROUND(E49*F49,2)</f>
        <v>0</v>
      </c>
      <c r="M49" s="29" t="n">
        <f aca="false">ROUND(E49*H49,2)</f>
        <v>0</v>
      </c>
      <c r="N49" s="29" t="n">
        <f aca="false">ROUND(E49*I49,2)</f>
        <v>0</v>
      </c>
      <c r="O49" s="29" t="n">
        <f aca="false">ROUND(E49*J49,2)</f>
        <v>0</v>
      </c>
      <c r="P49" s="29" t="n">
        <f aca="false">ROUND(M49+N49+O49,2)</f>
        <v>0</v>
      </c>
    </row>
    <row r="50" customFormat="false" ht="12.75" hidden="false" customHeight="false" outlineLevel="0" collapsed="false">
      <c r="A50" s="30" t="n">
        <v>15</v>
      </c>
      <c r="B50" s="31" t="s">
        <v>63</v>
      </c>
      <c r="C50" s="32" t="s">
        <v>64</v>
      </c>
      <c r="D50" s="33"/>
      <c r="E50" s="34" t="n">
        <v>56.4</v>
      </c>
      <c r="F50" s="29" t="n">
        <v>0</v>
      </c>
      <c r="G50" s="29" t="n">
        <f aca="false">A$1</f>
        <v>0</v>
      </c>
      <c r="H50" s="29" t="n">
        <f aca="false">F50*G50</f>
        <v>0</v>
      </c>
      <c r="I50" s="35" t="n">
        <v>0</v>
      </c>
      <c r="J50" s="36" t="n">
        <f aca="false">ROUND(H50*0.07,2)*10</f>
        <v>0</v>
      </c>
      <c r="K50" s="29" t="n">
        <f aca="false">ROUND(H50+I50+J50,2)</f>
        <v>0</v>
      </c>
      <c r="L50" s="29" t="n">
        <f aca="false">ROUND(E50*F50,2)</f>
        <v>0</v>
      </c>
      <c r="M50" s="29" t="n">
        <f aca="false">ROUND(E50*H50,2)</f>
        <v>0</v>
      </c>
      <c r="N50" s="29" t="n">
        <f aca="false">ROUND(E50*I50,2)</f>
        <v>0</v>
      </c>
      <c r="O50" s="29" t="n">
        <f aca="false">ROUND(E50*J50,2)</f>
        <v>0</v>
      </c>
      <c r="P50" s="29" t="n">
        <f aca="false">ROUND(M50+N50+O50,2)</f>
        <v>0</v>
      </c>
    </row>
    <row r="51" customFormat="false" ht="15" hidden="false" customHeight="false" outlineLevel="0" collapsed="false">
      <c r="A51" s="38"/>
      <c r="B51" s="39" t="s">
        <v>65</v>
      </c>
      <c r="C51" s="40" t="s">
        <v>40</v>
      </c>
      <c r="D51" s="41" t="n">
        <v>1.05</v>
      </c>
      <c r="E51" s="42" t="n">
        <f aca="false">E50*D51</f>
        <v>59.22</v>
      </c>
      <c r="F51" s="29"/>
      <c r="G51" s="43"/>
      <c r="H51" s="29" t="n">
        <f aca="false">F51*G51</f>
        <v>0</v>
      </c>
      <c r="I51" s="35" t="n">
        <v>0</v>
      </c>
      <c r="J51" s="36" t="n">
        <f aca="false">ROUND(H51*0.07,2)*10</f>
        <v>0</v>
      </c>
      <c r="K51" s="29" t="n">
        <f aca="false">ROUND(H51+I51+J51,2)</f>
        <v>0</v>
      </c>
      <c r="L51" s="29" t="n">
        <f aca="false">ROUND(E51*F51,2)</f>
        <v>0</v>
      </c>
      <c r="M51" s="29" t="n">
        <f aca="false">ROUND(E51*H51,2)</f>
        <v>0</v>
      </c>
      <c r="N51" s="29" t="n">
        <f aca="false">ROUND(E51*I51,2)</f>
        <v>0</v>
      </c>
      <c r="O51" s="29" t="n">
        <f aca="false">ROUND(E51*J51,2)</f>
        <v>0</v>
      </c>
      <c r="P51" s="29" t="n">
        <f aca="false">ROUND(M51+N51+O51,2)</f>
        <v>0</v>
      </c>
    </row>
    <row r="52" customFormat="false" ht="12.75" hidden="false" customHeight="false" outlineLevel="0" collapsed="false">
      <c r="A52" s="25"/>
      <c r="B52" s="44" t="s">
        <v>66</v>
      </c>
      <c r="C52" s="27"/>
      <c r="D52" s="27"/>
      <c r="E52" s="28"/>
      <c r="F52" s="29"/>
      <c r="G52" s="29"/>
      <c r="H52" s="29"/>
      <c r="I52" s="29"/>
      <c r="J52" s="29"/>
      <c r="K52" s="29"/>
      <c r="L52" s="29"/>
      <c r="M52" s="29"/>
      <c r="N52" s="29"/>
      <c r="O52" s="29"/>
      <c r="P52" s="29"/>
    </row>
    <row r="53" customFormat="false" ht="15" hidden="false" customHeight="false" outlineLevel="0" collapsed="false">
      <c r="A53" s="30" t="n">
        <v>16</v>
      </c>
      <c r="B53" s="31" t="s">
        <v>54</v>
      </c>
      <c r="C53" s="32" t="s">
        <v>37</v>
      </c>
      <c r="D53" s="33"/>
      <c r="E53" s="34" t="n">
        <v>10</v>
      </c>
      <c r="F53" s="29" t="n">
        <v>0</v>
      </c>
      <c r="G53" s="29" t="n">
        <f aca="false">A$1</f>
        <v>0</v>
      </c>
      <c r="H53" s="29" t="n">
        <f aca="false">F53*G53</f>
        <v>0</v>
      </c>
      <c r="I53" s="35" t="n">
        <v>0</v>
      </c>
      <c r="J53" s="36" t="n">
        <f aca="false">ROUND(H53*0.07,2)*10</f>
        <v>0</v>
      </c>
      <c r="K53" s="29" t="n">
        <f aca="false">ROUND(H53+I53+J53,2)</f>
        <v>0</v>
      </c>
      <c r="L53" s="29" t="n">
        <f aca="false">ROUND(E53*F53,2)</f>
        <v>0</v>
      </c>
      <c r="M53" s="29" t="n">
        <f aca="false">ROUND(E53*H53,2)</f>
        <v>0</v>
      </c>
      <c r="N53" s="29" t="n">
        <f aca="false">ROUND(E53*I53,2)</f>
        <v>0</v>
      </c>
      <c r="O53" s="29" t="n">
        <f aca="false">ROUND(E53*J53,2)</f>
        <v>0</v>
      </c>
      <c r="P53" s="29" t="n">
        <f aca="false">ROUND(M53+N53+O53,2)</f>
        <v>0</v>
      </c>
    </row>
    <row r="54" customFormat="false" ht="15" hidden="false" customHeight="false" outlineLevel="0" collapsed="false">
      <c r="A54" s="38"/>
      <c r="B54" s="39" t="s">
        <v>55</v>
      </c>
      <c r="C54" s="40" t="s">
        <v>40</v>
      </c>
      <c r="D54" s="41" t="n">
        <v>0.17</v>
      </c>
      <c r="E54" s="42" t="n">
        <f aca="false">E53*D54</f>
        <v>1.7</v>
      </c>
      <c r="F54" s="29"/>
      <c r="G54" s="43"/>
      <c r="H54" s="29" t="n">
        <f aca="false">F54*G54</f>
        <v>0</v>
      </c>
      <c r="I54" s="35" t="n">
        <v>0</v>
      </c>
      <c r="J54" s="36" t="n">
        <f aca="false">ROUND(H54*0.07,2)*10</f>
        <v>0</v>
      </c>
      <c r="K54" s="29" t="n">
        <f aca="false">ROUND(H54+I54+J54,2)</f>
        <v>0</v>
      </c>
      <c r="L54" s="29" t="n">
        <f aca="false">ROUND(E54*F54,2)</f>
        <v>0</v>
      </c>
      <c r="M54" s="29" t="n">
        <f aca="false">ROUND(E54*H54,2)</f>
        <v>0</v>
      </c>
      <c r="N54" s="29" t="n">
        <f aca="false">ROUND(E54*I54,2)</f>
        <v>0</v>
      </c>
      <c r="O54" s="29" t="n">
        <f aca="false">ROUND(E54*J54,2)</f>
        <v>0</v>
      </c>
      <c r="P54" s="29" t="n">
        <f aca="false">ROUND(M54+N54+O54,2)</f>
        <v>0</v>
      </c>
    </row>
    <row r="55" customFormat="false" ht="15" hidden="false" customHeight="false" outlineLevel="0" collapsed="false">
      <c r="A55" s="30" t="n">
        <v>17</v>
      </c>
      <c r="B55" s="31" t="s">
        <v>56</v>
      </c>
      <c r="C55" s="32" t="s">
        <v>37</v>
      </c>
      <c r="D55" s="33"/>
      <c r="E55" s="34" t="n">
        <v>2</v>
      </c>
      <c r="F55" s="29" t="n">
        <v>0</v>
      </c>
      <c r="G55" s="29" t="n">
        <f aca="false">A$1</f>
        <v>0</v>
      </c>
      <c r="H55" s="29" t="n">
        <f aca="false">F55*G55</f>
        <v>0</v>
      </c>
      <c r="I55" s="35" t="n">
        <v>0</v>
      </c>
      <c r="J55" s="36" t="n">
        <f aca="false">ROUND(H55*0.07,2)*10</f>
        <v>0</v>
      </c>
      <c r="K55" s="29" t="n">
        <f aca="false">ROUND(H55+I55+J55,2)</f>
        <v>0</v>
      </c>
      <c r="L55" s="29" t="n">
        <f aca="false">ROUND(E55*F55,2)</f>
        <v>0</v>
      </c>
      <c r="M55" s="29" t="n">
        <f aca="false">ROUND(E55*H55,2)</f>
        <v>0</v>
      </c>
      <c r="N55" s="29" t="n">
        <f aca="false">ROUND(E55*I55,2)</f>
        <v>0</v>
      </c>
      <c r="O55" s="29" t="n">
        <f aca="false">ROUND(E55*J55,2)</f>
        <v>0</v>
      </c>
      <c r="P55" s="29" t="n">
        <f aca="false">ROUND(M55+N55+O55,2)</f>
        <v>0</v>
      </c>
    </row>
    <row r="56" customFormat="false" ht="15" hidden="false" customHeight="false" outlineLevel="0" collapsed="false">
      <c r="A56" s="38"/>
      <c r="B56" s="39" t="s">
        <v>67</v>
      </c>
      <c r="C56" s="40" t="s">
        <v>37</v>
      </c>
      <c r="D56" s="41" t="n">
        <v>1.1</v>
      </c>
      <c r="E56" s="42" t="n">
        <f aca="false">E55*D56</f>
        <v>2.2</v>
      </c>
      <c r="F56" s="29"/>
      <c r="G56" s="43"/>
      <c r="H56" s="29" t="n">
        <f aca="false">F56*G56</f>
        <v>0</v>
      </c>
      <c r="I56" s="35" t="n">
        <v>0</v>
      </c>
      <c r="J56" s="36" t="n">
        <f aca="false">ROUND(H56*0.07,2)*10</f>
        <v>0</v>
      </c>
      <c r="K56" s="29" t="n">
        <f aca="false">ROUND(H56+I56+J56,2)</f>
        <v>0</v>
      </c>
      <c r="L56" s="29" t="n">
        <f aca="false">ROUND(E56*F56,2)</f>
        <v>0</v>
      </c>
      <c r="M56" s="29" t="n">
        <f aca="false">ROUND(E56*H56,2)</f>
        <v>0</v>
      </c>
      <c r="N56" s="29" t="n">
        <f aca="false">ROUND(E56*I56,2)</f>
        <v>0</v>
      </c>
      <c r="O56" s="29" t="n">
        <f aca="false">ROUND(E56*J56,2)</f>
        <v>0</v>
      </c>
      <c r="P56" s="29" t="n">
        <f aca="false">ROUND(M56+N56+O56,2)</f>
        <v>0</v>
      </c>
    </row>
    <row r="57" customFormat="false" ht="15" hidden="false" customHeight="false" outlineLevel="0" collapsed="false">
      <c r="A57" s="30" t="n">
        <v>18</v>
      </c>
      <c r="B57" s="31" t="s">
        <v>68</v>
      </c>
      <c r="C57" s="32" t="s">
        <v>37</v>
      </c>
      <c r="D57" s="33"/>
      <c r="E57" s="34" t="n">
        <v>10</v>
      </c>
      <c r="F57" s="29" t="n">
        <v>0</v>
      </c>
      <c r="G57" s="29" t="n">
        <f aca="false">A$1</f>
        <v>0</v>
      </c>
      <c r="H57" s="29" t="n">
        <f aca="false">F57*G57</f>
        <v>0</v>
      </c>
      <c r="I57" s="35" t="n">
        <v>0</v>
      </c>
      <c r="J57" s="36" t="n">
        <f aca="false">ROUND(H57*0.07,2)*10</f>
        <v>0</v>
      </c>
      <c r="K57" s="29" t="n">
        <f aca="false">ROUND(H57+I57+J57,2)</f>
        <v>0</v>
      </c>
      <c r="L57" s="29" t="n">
        <f aca="false">ROUND(E57*F57,2)</f>
        <v>0</v>
      </c>
      <c r="M57" s="29" t="n">
        <f aca="false">ROUND(E57*H57,2)</f>
        <v>0</v>
      </c>
      <c r="N57" s="29" t="n">
        <f aca="false">ROUND(E57*I57,2)</f>
        <v>0</v>
      </c>
      <c r="O57" s="29" t="n">
        <f aca="false">ROUND(E57*J57,2)</f>
        <v>0</v>
      </c>
      <c r="P57" s="29" t="n">
        <f aca="false">ROUND(M57+N57+O57,2)</f>
        <v>0</v>
      </c>
    </row>
    <row r="58" customFormat="false" ht="15" hidden="false" customHeight="false" outlineLevel="0" collapsed="false">
      <c r="A58" s="38"/>
      <c r="B58" s="39" t="s">
        <v>69</v>
      </c>
      <c r="C58" s="40" t="s">
        <v>37</v>
      </c>
      <c r="D58" s="41" t="n">
        <v>1.15</v>
      </c>
      <c r="E58" s="42" t="n">
        <f aca="false">E57*D58</f>
        <v>11.5</v>
      </c>
      <c r="F58" s="29"/>
      <c r="G58" s="43"/>
      <c r="H58" s="29" t="n">
        <f aca="false">F58*G58</f>
        <v>0</v>
      </c>
      <c r="I58" s="35" t="n">
        <v>0</v>
      </c>
      <c r="J58" s="36" t="n">
        <f aca="false">ROUND(H58*0.07,2)*10</f>
        <v>0</v>
      </c>
      <c r="K58" s="29" t="n">
        <f aca="false">ROUND(H58+I58+J58,2)</f>
        <v>0</v>
      </c>
      <c r="L58" s="29" t="n">
        <f aca="false">ROUND(E58*F58,2)</f>
        <v>0</v>
      </c>
      <c r="M58" s="29" t="n">
        <f aca="false">ROUND(E58*H58,2)</f>
        <v>0</v>
      </c>
      <c r="N58" s="29" t="n">
        <f aca="false">ROUND(E58*I58,2)</f>
        <v>0</v>
      </c>
      <c r="O58" s="29" t="n">
        <f aca="false">ROUND(E58*J58,2)</f>
        <v>0</v>
      </c>
      <c r="P58" s="29" t="n">
        <f aca="false">ROUND(M58+N58+O58,2)</f>
        <v>0</v>
      </c>
    </row>
    <row r="59" customFormat="false" ht="15" hidden="false" customHeight="false" outlineLevel="0" collapsed="false">
      <c r="A59" s="38"/>
      <c r="B59" s="39" t="s">
        <v>61</v>
      </c>
      <c r="C59" s="40" t="s">
        <v>40</v>
      </c>
      <c r="D59" s="41" t="n">
        <v>0.05</v>
      </c>
      <c r="E59" s="42" t="n">
        <f aca="false">E57*D59</f>
        <v>0.5</v>
      </c>
      <c r="F59" s="29"/>
      <c r="G59" s="43"/>
      <c r="H59" s="29" t="n">
        <f aca="false">F59*G59</f>
        <v>0</v>
      </c>
      <c r="I59" s="35" t="n">
        <v>0</v>
      </c>
      <c r="J59" s="36" t="n">
        <f aca="false">ROUND(H59*0.07,2)*10</f>
        <v>0</v>
      </c>
      <c r="K59" s="29" t="n">
        <f aca="false">ROUND(H59+I59+J59,2)</f>
        <v>0</v>
      </c>
      <c r="L59" s="29" t="n">
        <f aca="false">ROUND(E59*F59,2)</f>
        <v>0</v>
      </c>
      <c r="M59" s="29" t="n">
        <f aca="false">ROUND(E59*H59,2)</f>
        <v>0</v>
      </c>
      <c r="N59" s="29" t="n">
        <f aca="false">ROUND(E59*I59,2)</f>
        <v>0</v>
      </c>
      <c r="O59" s="29" t="n">
        <f aca="false">ROUND(E59*J59,2)</f>
        <v>0</v>
      </c>
      <c r="P59" s="29" t="n">
        <f aca="false">ROUND(M59+N59+O59,2)</f>
        <v>0</v>
      </c>
    </row>
    <row r="60" customFormat="false" ht="15" hidden="false" customHeight="false" outlineLevel="0" collapsed="false">
      <c r="A60" s="38"/>
      <c r="B60" s="39" t="s">
        <v>62</v>
      </c>
      <c r="C60" s="40" t="s">
        <v>40</v>
      </c>
      <c r="D60" s="41" t="n">
        <v>0.13</v>
      </c>
      <c r="E60" s="42" t="n">
        <f aca="false">E57*D60</f>
        <v>1.3</v>
      </c>
      <c r="F60" s="29"/>
      <c r="G60" s="43"/>
      <c r="H60" s="29" t="n">
        <f aca="false">F60*G60</f>
        <v>0</v>
      </c>
      <c r="I60" s="35" t="n">
        <v>0</v>
      </c>
      <c r="J60" s="36" t="n">
        <f aca="false">ROUND(H60*0.07,2)*10</f>
        <v>0</v>
      </c>
      <c r="K60" s="29" t="n">
        <f aca="false">ROUND(H60+I60+J60,2)</f>
        <v>0</v>
      </c>
      <c r="L60" s="29" t="n">
        <f aca="false">ROUND(E60*F60,2)</f>
        <v>0</v>
      </c>
      <c r="M60" s="29" t="n">
        <f aca="false">ROUND(E60*H60,2)</f>
        <v>0</v>
      </c>
      <c r="N60" s="29" t="n">
        <f aca="false">ROUND(E60*I60,2)</f>
        <v>0</v>
      </c>
      <c r="O60" s="29" t="n">
        <f aca="false">ROUND(E60*J60,2)</f>
        <v>0</v>
      </c>
      <c r="P60" s="29" t="n">
        <f aca="false">ROUND(M60+N60+O60,2)</f>
        <v>0</v>
      </c>
    </row>
    <row r="61" customFormat="false" ht="15" hidden="false" customHeight="false" outlineLevel="0" collapsed="false">
      <c r="A61" s="30" t="n">
        <v>19</v>
      </c>
      <c r="B61" s="31" t="s">
        <v>70</v>
      </c>
      <c r="C61" s="32" t="s">
        <v>37</v>
      </c>
      <c r="D61" s="33"/>
      <c r="E61" s="34" t="n">
        <v>10</v>
      </c>
      <c r="F61" s="29" t="n">
        <v>0</v>
      </c>
      <c r="G61" s="29" t="n">
        <f aca="false">A$1</f>
        <v>0</v>
      </c>
      <c r="H61" s="29" t="n">
        <f aca="false">F61*G61</f>
        <v>0</v>
      </c>
      <c r="I61" s="35" t="n">
        <v>0</v>
      </c>
      <c r="J61" s="36" t="n">
        <f aca="false">ROUND(H61*0.07,2)*10</f>
        <v>0</v>
      </c>
      <c r="K61" s="29" t="n">
        <f aca="false">ROUND(H61+I61+J61,2)</f>
        <v>0</v>
      </c>
      <c r="L61" s="29" t="n">
        <f aca="false">ROUND(E61*F61,2)</f>
        <v>0</v>
      </c>
      <c r="M61" s="29" t="n">
        <f aca="false">ROUND(E61*H61,2)</f>
        <v>0</v>
      </c>
      <c r="N61" s="29" t="n">
        <f aca="false">ROUND(E61*I61,2)</f>
        <v>0</v>
      </c>
      <c r="O61" s="29" t="n">
        <f aca="false">ROUND(E61*J61,2)</f>
        <v>0</v>
      </c>
      <c r="P61" s="29" t="n">
        <f aca="false">ROUND(M61+N61+O61,2)</f>
        <v>0</v>
      </c>
    </row>
    <row r="62" customFormat="false" ht="15" hidden="false" customHeight="false" outlineLevel="0" collapsed="false">
      <c r="A62" s="38"/>
      <c r="B62" s="39" t="s">
        <v>65</v>
      </c>
      <c r="C62" s="40" t="s">
        <v>40</v>
      </c>
      <c r="D62" s="41" t="n">
        <v>0.1</v>
      </c>
      <c r="E62" s="42" t="n">
        <f aca="false">E61*D62</f>
        <v>1</v>
      </c>
      <c r="F62" s="29"/>
      <c r="G62" s="43"/>
      <c r="H62" s="29" t="n">
        <f aca="false">F62*G62</f>
        <v>0</v>
      </c>
      <c r="I62" s="35" t="n">
        <v>0</v>
      </c>
      <c r="J62" s="36" t="n">
        <f aca="false">ROUND(H62*0.07,2)*10</f>
        <v>0</v>
      </c>
      <c r="K62" s="29" t="n">
        <f aca="false">ROUND(H62+I62+J62,2)</f>
        <v>0</v>
      </c>
      <c r="L62" s="29" t="n">
        <f aca="false">ROUND(E62*F62,2)</f>
        <v>0</v>
      </c>
      <c r="M62" s="29" t="n">
        <f aca="false">ROUND(E62*H62,2)</f>
        <v>0</v>
      </c>
      <c r="N62" s="29" t="n">
        <f aca="false">ROUND(E62*I62,2)</f>
        <v>0</v>
      </c>
      <c r="O62" s="29" t="n">
        <f aca="false">ROUND(E62*J62,2)</f>
        <v>0</v>
      </c>
      <c r="P62" s="29" t="n">
        <f aca="false">ROUND(M62+N62+O62,2)</f>
        <v>0</v>
      </c>
    </row>
    <row r="63" customFormat="false" ht="12.75" hidden="false" customHeight="false" outlineLevel="0" collapsed="false">
      <c r="A63" s="30" t="n">
        <v>20</v>
      </c>
      <c r="B63" s="31" t="s">
        <v>71</v>
      </c>
      <c r="C63" s="32" t="s">
        <v>28</v>
      </c>
      <c r="D63" s="33"/>
      <c r="E63" s="34" t="n">
        <v>14</v>
      </c>
      <c r="F63" s="29" t="n">
        <v>0</v>
      </c>
      <c r="G63" s="29" t="n">
        <f aca="false">A$1</f>
        <v>0</v>
      </c>
      <c r="H63" s="29" t="n">
        <f aca="false">F63*G63</f>
        <v>0</v>
      </c>
      <c r="I63" s="35" t="n">
        <v>0</v>
      </c>
      <c r="J63" s="36" t="n">
        <f aca="false">ROUND(H63*0.07,2)*10</f>
        <v>0</v>
      </c>
      <c r="K63" s="29" t="n">
        <f aca="false">ROUND(H63+I63+J63,2)</f>
        <v>0</v>
      </c>
      <c r="L63" s="29" t="n">
        <f aca="false">ROUND(E63*F63,2)</f>
        <v>0</v>
      </c>
      <c r="M63" s="29" t="n">
        <f aca="false">ROUND(E63*H63,2)</f>
        <v>0</v>
      </c>
      <c r="N63" s="29" t="n">
        <f aca="false">ROUND(E63*I63,2)</f>
        <v>0</v>
      </c>
      <c r="O63" s="29" t="n">
        <f aca="false">ROUND(E63*J63,2)</f>
        <v>0</v>
      </c>
      <c r="P63" s="29" t="n">
        <f aca="false">ROUND(M63+N63+O63,2)</f>
        <v>0</v>
      </c>
    </row>
    <row r="64" customFormat="false" ht="12.75" hidden="false" customHeight="false" outlineLevel="0" collapsed="false">
      <c r="A64" s="38"/>
      <c r="B64" s="39" t="s">
        <v>72</v>
      </c>
      <c r="C64" s="40" t="s">
        <v>28</v>
      </c>
      <c r="D64" s="41" t="n">
        <v>1</v>
      </c>
      <c r="E64" s="42" t="n">
        <f aca="false">E63*D64</f>
        <v>14</v>
      </c>
      <c r="F64" s="29"/>
      <c r="G64" s="43"/>
      <c r="H64" s="29" t="n">
        <f aca="false">F64*G64</f>
        <v>0</v>
      </c>
      <c r="I64" s="35" t="n">
        <v>0</v>
      </c>
      <c r="J64" s="36" t="n">
        <f aca="false">ROUND(H64*0.07,2)*10</f>
        <v>0</v>
      </c>
      <c r="K64" s="29" t="n">
        <f aca="false">ROUND(H64+I64+J64,2)</f>
        <v>0</v>
      </c>
      <c r="L64" s="29" t="n">
        <f aca="false">ROUND(E64*F64,2)</f>
        <v>0</v>
      </c>
      <c r="M64" s="29" t="n">
        <f aca="false">ROUND(E64*H64,2)</f>
        <v>0</v>
      </c>
      <c r="N64" s="29" t="n">
        <f aca="false">ROUND(E64*I64,2)</f>
        <v>0</v>
      </c>
      <c r="O64" s="29" t="n">
        <f aca="false">ROUND(E64*J64,2)</f>
        <v>0</v>
      </c>
      <c r="P64" s="29" t="n">
        <f aca="false">ROUND(M64+N64+O64,2)</f>
        <v>0</v>
      </c>
    </row>
    <row r="65" customFormat="false" ht="12.75" hidden="false" customHeight="false" outlineLevel="0" collapsed="false">
      <c r="A65" s="30" t="n">
        <v>21</v>
      </c>
      <c r="B65" s="31" t="s">
        <v>73</v>
      </c>
      <c r="C65" s="32" t="s">
        <v>74</v>
      </c>
      <c r="D65" s="33"/>
      <c r="E65" s="34" t="n">
        <v>450</v>
      </c>
      <c r="F65" s="29" t="n">
        <v>0</v>
      </c>
      <c r="G65" s="29" t="n">
        <f aca="false">A$1</f>
        <v>0</v>
      </c>
      <c r="H65" s="29" t="n">
        <f aca="false">F65*G65</f>
        <v>0</v>
      </c>
      <c r="I65" s="35" t="n">
        <v>0</v>
      </c>
      <c r="J65" s="36" t="n">
        <f aca="false">ROUND(H65*0.07,2)*10</f>
        <v>0</v>
      </c>
      <c r="K65" s="29" t="n">
        <f aca="false">ROUND(H65+I65+J65,2)</f>
        <v>0</v>
      </c>
      <c r="L65" s="29" t="n">
        <f aca="false">ROUND(E65*F65,2)</f>
        <v>0</v>
      </c>
      <c r="M65" s="29" t="n">
        <f aca="false">ROUND(E65*H65,2)</f>
        <v>0</v>
      </c>
      <c r="N65" s="29" t="n">
        <f aca="false">ROUND(E65*I65,2)</f>
        <v>0</v>
      </c>
      <c r="O65" s="29" t="n">
        <f aca="false">ROUND(E65*J65,2)</f>
        <v>0</v>
      </c>
      <c r="P65" s="29" t="n">
        <f aca="false">ROUND(M65+N65+O65,2)</f>
        <v>0</v>
      </c>
    </row>
    <row r="66" customFormat="false" ht="12.75" hidden="false" customHeight="false" outlineLevel="0" collapsed="false">
      <c r="A66" s="38"/>
      <c r="B66" s="39" t="s">
        <v>75</v>
      </c>
      <c r="C66" s="40" t="s">
        <v>76</v>
      </c>
      <c r="D66" s="41" t="n">
        <v>1.02</v>
      </c>
      <c r="E66" s="42" t="n">
        <f aca="false">E65*D66</f>
        <v>459</v>
      </c>
      <c r="F66" s="29"/>
      <c r="G66" s="43"/>
      <c r="H66" s="29" t="n">
        <f aca="false">F66*G66</f>
        <v>0</v>
      </c>
      <c r="I66" s="35" t="n">
        <v>0</v>
      </c>
      <c r="J66" s="36" t="n">
        <f aca="false">ROUND(H66*0.07,2)*10</f>
        <v>0</v>
      </c>
      <c r="K66" s="29" t="n">
        <f aca="false">ROUND(H66+I66+J66,2)</f>
        <v>0</v>
      </c>
      <c r="L66" s="29" t="n">
        <f aca="false">ROUND(E66*F66,2)</f>
        <v>0</v>
      </c>
      <c r="M66" s="29" t="n">
        <f aca="false">ROUND(E66*H66,2)</f>
        <v>0</v>
      </c>
      <c r="N66" s="29" t="n">
        <f aca="false">ROUND(E66*I66,2)</f>
        <v>0</v>
      </c>
      <c r="O66" s="29" t="n">
        <f aca="false">ROUND(E66*J66,2)</f>
        <v>0</v>
      </c>
      <c r="P66" s="29" t="n">
        <f aca="false">ROUND(M66+N66+O66,2)</f>
        <v>0</v>
      </c>
    </row>
    <row r="67" customFormat="false" ht="12.75" hidden="false" customHeight="false" outlineLevel="0" collapsed="false">
      <c r="A67" s="38"/>
      <c r="B67" s="39" t="s">
        <v>77</v>
      </c>
      <c r="C67" s="40" t="s">
        <v>64</v>
      </c>
      <c r="D67" s="41" t="n">
        <v>0.05</v>
      </c>
      <c r="E67" s="42" t="n">
        <f aca="false">E65*D67</f>
        <v>22.5</v>
      </c>
      <c r="F67" s="29"/>
      <c r="G67" s="43"/>
      <c r="H67" s="29" t="n">
        <f aca="false">F67*G67</f>
        <v>0</v>
      </c>
      <c r="I67" s="35" t="n">
        <v>0</v>
      </c>
      <c r="J67" s="36" t="n">
        <v>0</v>
      </c>
      <c r="K67" s="29" t="n">
        <f aca="false">ROUND(H67+I67+J67,2)</f>
        <v>0</v>
      </c>
      <c r="L67" s="29" t="n">
        <f aca="false">ROUND(E67*F67,2)</f>
        <v>0</v>
      </c>
      <c r="M67" s="29" t="n">
        <f aca="false">ROUND(E67*H67,2)</f>
        <v>0</v>
      </c>
      <c r="N67" s="29" t="n">
        <f aca="false">ROUND(E67*I67,2)</f>
        <v>0</v>
      </c>
      <c r="O67" s="29" t="n">
        <f aca="false">ROUND(E67*J67,2)</f>
        <v>0</v>
      </c>
      <c r="P67" s="29" t="n">
        <f aca="false">ROUND(M67+N67+O67,2)</f>
        <v>0</v>
      </c>
    </row>
    <row r="68" customFormat="false" ht="12.75" hidden="false" customHeight="false" outlineLevel="0" collapsed="false">
      <c r="A68" s="38"/>
      <c r="B68" s="39"/>
      <c r="C68" s="40"/>
      <c r="D68" s="41"/>
      <c r="E68" s="42"/>
      <c r="F68" s="29"/>
      <c r="G68" s="43"/>
      <c r="H68" s="29"/>
      <c r="I68" s="35"/>
      <c r="J68" s="36"/>
      <c r="K68" s="29"/>
      <c r="L68" s="29"/>
      <c r="M68" s="29"/>
      <c r="N68" s="29"/>
      <c r="O68" s="29"/>
      <c r="P68" s="29"/>
    </row>
    <row r="69" customFormat="false" ht="12.75" hidden="false" customHeight="false" outlineLevel="0" collapsed="false">
      <c r="A69" s="38"/>
      <c r="B69" s="39"/>
      <c r="C69" s="40"/>
      <c r="D69" s="41"/>
      <c r="E69" s="42"/>
      <c r="F69" s="29"/>
      <c r="G69" s="43"/>
      <c r="H69" s="29"/>
      <c r="I69" s="35"/>
      <c r="J69" s="36"/>
      <c r="K69" s="29"/>
      <c r="L69" s="29"/>
      <c r="M69" s="29"/>
      <c r="N69" s="29"/>
      <c r="O69" s="29"/>
      <c r="P69" s="29"/>
    </row>
    <row r="70" customFormat="false" ht="12.75" hidden="false" customHeight="false" outlineLevel="0" collapsed="false">
      <c r="A70" s="30" t="n">
        <v>22</v>
      </c>
      <c r="B70" s="31" t="s">
        <v>78</v>
      </c>
      <c r="C70" s="32" t="s">
        <v>74</v>
      </c>
      <c r="D70" s="33"/>
      <c r="E70" s="34" t="n">
        <v>130</v>
      </c>
      <c r="F70" s="29" t="n">
        <v>0</v>
      </c>
      <c r="G70" s="29" t="n">
        <f aca="false">A$1</f>
        <v>0</v>
      </c>
      <c r="H70" s="29" t="n">
        <f aca="false">F70*G70</f>
        <v>0</v>
      </c>
      <c r="I70" s="35" t="n">
        <v>0</v>
      </c>
      <c r="J70" s="36" t="n">
        <f aca="false">ROUND(H70*0.07,2)*10</f>
        <v>0</v>
      </c>
      <c r="K70" s="29" t="n">
        <f aca="false">ROUND(H70+I70+J70,2)</f>
        <v>0</v>
      </c>
      <c r="L70" s="29" t="n">
        <f aca="false">ROUND(E70*F70,2)</f>
        <v>0</v>
      </c>
      <c r="M70" s="29" t="n">
        <f aca="false">ROUND(E70*H70,2)</f>
        <v>0</v>
      </c>
      <c r="N70" s="29" t="n">
        <f aca="false">ROUND(E70*I70,2)</f>
        <v>0</v>
      </c>
      <c r="O70" s="29" t="n">
        <f aca="false">ROUND(E70*J70,2)</f>
        <v>0</v>
      </c>
      <c r="P70" s="29" t="n">
        <f aca="false">ROUND(M70+N70+O70,2)</f>
        <v>0</v>
      </c>
    </row>
    <row r="71" customFormat="false" ht="12.75" hidden="false" customHeight="false" outlineLevel="0" collapsed="false">
      <c r="A71" s="38"/>
      <c r="B71" s="39" t="s">
        <v>79</v>
      </c>
      <c r="C71" s="40" t="s">
        <v>76</v>
      </c>
      <c r="D71" s="41" t="n">
        <v>1.02</v>
      </c>
      <c r="E71" s="42" t="n">
        <f aca="false">E70*D71</f>
        <v>132.6</v>
      </c>
      <c r="F71" s="29"/>
      <c r="G71" s="43"/>
      <c r="H71" s="29" t="n">
        <f aca="false">F71*G71</f>
        <v>0</v>
      </c>
      <c r="I71" s="35" t="n">
        <v>0</v>
      </c>
      <c r="J71" s="36" t="n">
        <f aca="false">ROUND(H71*0.07,2)*10</f>
        <v>0</v>
      </c>
      <c r="K71" s="29" t="n">
        <f aca="false">ROUND(H71+I71+J71,2)</f>
        <v>0</v>
      </c>
      <c r="L71" s="29" t="n">
        <f aca="false">ROUND(E71*F71,2)</f>
        <v>0</v>
      </c>
      <c r="M71" s="29" t="n">
        <f aca="false">ROUND(E71*H71,2)</f>
        <v>0</v>
      </c>
      <c r="N71" s="29" t="n">
        <f aca="false">ROUND(E71*I71,2)</f>
        <v>0</v>
      </c>
      <c r="O71" s="29" t="n">
        <f aca="false">ROUND(E71*J71,2)</f>
        <v>0</v>
      </c>
      <c r="P71" s="29" t="n">
        <f aca="false">ROUND(M71+N71+O71,2)</f>
        <v>0</v>
      </c>
    </row>
    <row r="72" customFormat="false" ht="15" hidden="false" customHeight="false" outlineLevel="0" collapsed="false">
      <c r="A72" s="38"/>
      <c r="B72" s="39" t="s">
        <v>77</v>
      </c>
      <c r="C72" s="40" t="s">
        <v>40</v>
      </c>
      <c r="D72" s="41" t="n">
        <v>0.05</v>
      </c>
      <c r="E72" s="42" t="n">
        <f aca="false">E70*D72</f>
        <v>6.5</v>
      </c>
      <c r="F72" s="29"/>
      <c r="G72" s="43"/>
      <c r="H72" s="29" t="n">
        <f aca="false">F72*G72</f>
        <v>0</v>
      </c>
      <c r="I72" s="35" t="n">
        <v>0</v>
      </c>
      <c r="J72" s="36" t="n">
        <v>0</v>
      </c>
      <c r="K72" s="29" t="n">
        <f aca="false">ROUND(H72+I72+J72,2)</f>
        <v>0</v>
      </c>
      <c r="L72" s="29" t="n">
        <f aca="false">ROUND(E72*F72,2)</f>
        <v>0</v>
      </c>
      <c r="M72" s="29" t="n">
        <f aca="false">ROUND(E72*H72,2)</f>
        <v>0</v>
      </c>
      <c r="N72" s="29" t="n">
        <f aca="false">ROUND(E72*I72,2)</f>
        <v>0</v>
      </c>
      <c r="O72" s="29" t="n">
        <f aca="false">ROUND(E72*J72,2)</f>
        <v>0</v>
      </c>
      <c r="P72" s="29" t="n">
        <f aca="false">ROUND(M72+N72+O72,2)</f>
        <v>0</v>
      </c>
    </row>
    <row r="73" customFormat="false" ht="12.75" hidden="false" customHeight="false" outlineLevel="0" collapsed="false">
      <c r="A73" s="30" t="n">
        <v>23</v>
      </c>
      <c r="B73" s="31" t="s">
        <v>80</v>
      </c>
      <c r="C73" s="32" t="s">
        <v>74</v>
      </c>
      <c r="D73" s="33"/>
      <c r="E73" s="34" t="n">
        <v>370</v>
      </c>
      <c r="F73" s="29" t="n">
        <v>0</v>
      </c>
      <c r="G73" s="29" t="n">
        <f aca="false">A$1</f>
        <v>0</v>
      </c>
      <c r="H73" s="29" t="n">
        <f aca="false">F73*G73</f>
        <v>0</v>
      </c>
      <c r="I73" s="35" t="n">
        <v>0</v>
      </c>
      <c r="J73" s="36" t="n">
        <f aca="false">ROUND(H73*0.07,2)*10</f>
        <v>0</v>
      </c>
      <c r="K73" s="29" t="n">
        <f aca="false">ROUND(H73+I73+J73,2)</f>
        <v>0</v>
      </c>
      <c r="L73" s="29" t="n">
        <f aca="false">ROUND(E73*F73,2)</f>
        <v>0</v>
      </c>
      <c r="M73" s="29" t="n">
        <f aca="false">ROUND(E73*H73,2)</f>
        <v>0</v>
      </c>
      <c r="N73" s="29" t="n">
        <f aca="false">ROUND(E73*I73,2)</f>
        <v>0</v>
      </c>
      <c r="O73" s="29" t="n">
        <f aca="false">ROUND(E73*J73,2)</f>
        <v>0</v>
      </c>
      <c r="P73" s="29" t="n">
        <f aca="false">ROUND(M73+N73+O73,2)</f>
        <v>0</v>
      </c>
    </row>
    <row r="74" customFormat="false" ht="12.75" hidden="false" customHeight="false" outlineLevel="0" collapsed="false">
      <c r="A74" s="38"/>
      <c r="B74" s="39" t="s">
        <v>81</v>
      </c>
      <c r="C74" s="40" t="s">
        <v>76</v>
      </c>
      <c r="D74" s="41" t="n">
        <v>1.05</v>
      </c>
      <c r="E74" s="42" t="n">
        <f aca="false">E73*D74</f>
        <v>388.5</v>
      </c>
      <c r="F74" s="29"/>
      <c r="G74" s="43"/>
      <c r="H74" s="29" t="n">
        <f aca="false">F74*G74</f>
        <v>0</v>
      </c>
      <c r="I74" s="35" t="n">
        <v>0</v>
      </c>
      <c r="J74" s="36" t="n">
        <f aca="false">ROUND(H74*0.07,2)*10</f>
        <v>0</v>
      </c>
      <c r="K74" s="29" t="n">
        <f aca="false">ROUND(H74+I74+J74,2)</f>
        <v>0</v>
      </c>
      <c r="L74" s="29" t="n">
        <f aca="false">ROUND(E74*F74,2)</f>
        <v>0</v>
      </c>
      <c r="M74" s="29" t="n">
        <f aca="false">ROUND(E74*H74,2)</f>
        <v>0</v>
      </c>
      <c r="N74" s="29" t="n">
        <f aca="false">ROUND(E74*I74,2)</f>
        <v>0</v>
      </c>
      <c r="O74" s="29" t="n">
        <f aca="false">ROUND(E74*J74,2)</f>
        <v>0</v>
      </c>
      <c r="P74" s="29" t="n">
        <f aca="false">ROUND(M74+N74+O74,2)</f>
        <v>0</v>
      </c>
    </row>
    <row r="75" customFormat="false" ht="15" hidden="false" customHeight="false" outlineLevel="0" collapsed="false">
      <c r="A75" s="38"/>
      <c r="B75" s="39" t="s">
        <v>77</v>
      </c>
      <c r="C75" s="40" t="s">
        <v>40</v>
      </c>
      <c r="D75" s="41" t="n">
        <v>0.04</v>
      </c>
      <c r="E75" s="42" t="n">
        <f aca="false">E73*D75</f>
        <v>14.8</v>
      </c>
      <c r="F75" s="29"/>
      <c r="G75" s="43"/>
      <c r="H75" s="29" t="n">
        <f aca="false">F75*G75</f>
        <v>0</v>
      </c>
      <c r="I75" s="35" t="n">
        <v>0</v>
      </c>
      <c r="J75" s="36" t="n">
        <v>0</v>
      </c>
      <c r="K75" s="29" t="n">
        <f aca="false">ROUND(H75+I75+J75,2)</f>
        <v>0</v>
      </c>
      <c r="L75" s="29" t="n">
        <f aca="false">ROUND(E75*F75,2)</f>
        <v>0</v>
      </c>
      <c r="M75" s="29" t="n">
        <f aca="false">ROUND(E75*H75,2)</f>
        <v>0</v>
      </c>
      <c r="N75" s="29" t="n">
        <f aca="false">ROUND(E75*I75,2)</f>
        <v>0</v>
      </c>
      <c r="O75" s="29" t="n">
        <f aca="false">ROUND(E75*J75,2)</f>
        <v>0</v>
      </c>
      <c r="P75" s="29" t="n">
        <f aca="false">ROUND(M75+N75+O75,2)</f>
        <v>0</v>
      </c>
    </row>
    <row r="76" customFormat="false" ht="25.5" hidden="false" customHeight="false" outlineLevel="0" collapsed="false">
      <c r="A76" s="30" t="n">
        <v>24</v>
      </c>
      <c r="B76" s="31" t="s">
        <v>82</v>
      </c>
      <c r="C76" s="32" t="s">
        <v>28</v>
      </c>
      <c r="D76" s="33"/>
      <c r="E76" s="34" t="n">
        <v>3</v>
      </c>
      <c r="F76" s="29" t="n">
        <v>0</v>
      </c>
      <c r="G76" s="29" t="n">
        <f aca="false">A$1</f>
        <v>0</v>
      </c>
      <c r="H76" s="29" t="n">
        <f aca="false">F76*G76</f>
        <v>0</v>
      </c>
      <c r="I76" s="35" t="n">
        <v>0</v>
      </c>
      <c r="J76" s="36" t="n">
        <f aca="false">ROUND(H76*0.07,2)*10</f>
        <v>0</v>
      </c>
      <c r="K76" s="29" t="n">
        <f aca="false">ROUND(H76+I76+J76,2)</f>
        <v>0</v>
      </c>
      <c r="L76" s="29" t="n">
        <f aca="false">ROUND(E76*F76,2)</f>
        <v>0</v>
      </c>
      <c r="M76" s="29" t="n">
        <f aca="false">ROUND(E76*H76,2)</f>
        <v>0</v>
      </c>
      <c r="N76" s="29" t="n">
        <f aca="false">ROUND(E76*I76,2)</f>
        <v>0</v>
      </c>
      <c r="O76" s="29" t="n">
        <f aca="false">ROUND(E76*J76,2)</f>
        <v>0</v>
      </c>
      <c r="P76" s="29" t="n">
        <f aca="false">ROUND(M76+N76+O76,2)</f>
        <v>0</v>
      </c>
    </row>
    <row r="77" customFormat="false" ht="12.75" hidden="false" customHeight="false" outlineLevel="0" collapsed="false">
      <c r="A77" s="38"/>
      <c r="B77" s="39" t="s">
        <v>83</v>
      </c>
      <c r="C77" s="40" t="s">
        <v>28</v>
      </c>
      <c r="D77" s="41" t="n">
        <v>1</v>
      </c>
      <c r="E77" s="42" t="n">
        <f aca="false">E76*D77</f>
        <v>3</v>
      </c>
      <c r="F77" s="29"/>
      <c r="G77" s="43"/>
      <c r="H77" s="29" t="n">
        <f aca="false">F77*G77</f>
        <v>0</v>
      </c>
      <c r="I77" s="35" t="n">
        <v>0</v>
      </c>
      <c r="J77" s="36" t="n">
        <f aca="false">ROUND(H77*0.07,2)*10</f>
        <v>0</v>
      </c>
      <c r="K77" s="29" t="n">
        <f aca="false">ROUND(H77+I77+J77,2)</f>
        <v>0</v>
      </c>
      <c r="L77" s="29" t="n">
        <f aca="false">ROUND(E77*F77,2)</f>
        <v>0</v>
      </c>
      <c r="M77" s="29" t="n">
        <f aca="false">ROUND(E77*H77,2)</f>
        <v>0</v>
      </c>
      <c r="N77" s="29" t="n">
        <f aca="false">ROUND(E77*I77,2)</f>
        <v>0</v>
      </c>
      <c r="O77" s="29" t="n">
        <f aca="false">ROUND(E77*J77,2)</f>
        <v>0</v>
      </c>
      <c r="P77" s="29" t="n">
        <f aca="false">ROUND(M77+N77+O77,2)</f>
        <v>0</v>
      </c>
    </row>
    <row r="78" customFormat="false" ht="15" hidden="false" customHeight="false" outlineLevel="0" collapsed="false">
      <c r="A78" s="38"/>
      <c r="B78" s="39" t="s">
        <v>84</v>
      </c>
      <c r="C78" s="40" t="s">
        <v>40</v>
      </c>
      <c r="D78" s="41" t="n">
        <v>0.2</v>
      </c>
      <c r="E78" s="42" t="n">
        <f aca="false">E76*D78</f>
        <v>0.6</v>
      </c>
      <c r="F78" s="29"/>
      <c r="G78" s="43"/>
      <c r="H78" s="29" t="n">
        <f aca="false">F78*G78</f>
        <v>0</v>
      </c>
      <c r="I78" s="35" t="n">
        <v>0</v>
      </c>
      <c r="J78" s="36" t="n">
        <v>0</v>
      </c>
      <c r="K78" s="29" t="n">
        <f aca="false">ROUND(H78+I78+J78,2)</f>
        <v>0</v>
      </c>
      <c r="L78" s="29" t="n">
        <f aca="false">ROUND(E78*F78,2)</f>
        <v>0</v>
      </c>
      <c r="M78" s="29" t="n">
        <f aca="false">ROUND(E78*H78,2)</f>
        <v>0</v>
      </c>
      <c r="N78" s="29" t="n">
        <f aca="false">ROUND(E78*I78,2)</f>
        <v>0</v>
      </c>
      <c r="O78" s="29" t="n">
        <f aca="false">ROUND(E78*J78,2)</f>
        <v>0</v>
      </c>
      <c r="P78" s="29" t="n">
        <f aca="false">ROUND(M78+N78+O78,2)</f>
        <v>0</v>
      </c>
    </row>
    <row r="79" customFormat="false" ht="25.5" hidden="false" customHeight="false" outlineLevel="0" collapsed="false">
      <c r="A79" s="30" t="n">
        <v>25</v>
      </c>
      <c r="B79" s="31" t="s">
        <v>85</v>
      </c>
      <c r="C79" s="32" t="s">
        <v>28</v>
      </c>
      <c r="D79" s="33"/>
      <c r="E79" s="34" t="n">
        <v>98</v>
      </c>
      <c r="F79" s="29" t="n">
        <v>0</v>
      </c>
      <c r="G79" s="29" t="n">
        <f aca="false">A$1</f>
        <v>0</v>
      </c>
      <c r="H79" s="29" t="n">
        <f aca="false">F79*G79</f>
        <v>0</v>
      </c>
      <c r="I79" s="35" t="n">
        <v>0</v>
      </c>
      <c r="J79" s="36" t="n">
        <f aca="false">ROUND(H79*0.07,2)*10</f>
        <v>0</v>
      </c>
      <c r="K79" s="29" t="n">
        <f aca="false">ROUND(H79+I79+J79,2)</f>
        <v>0</v>
      </c>
      <c r="L79" s="29" t="n">
        <f aca="false">ROUND(E79*F79,2)</f>
        <v>0</v>
      </c>
      <c r="M79" s="29" t="n">
        <f aca="false">ROUND(E79*H79,2)</f>
        <v>0</v>
      </c>
      <c r="N79" s="29" t="n">
        <f aca="false">ROUND(E79*I79,2)</f>
        <v>0</v>
      </c>
      <c r="O79" s="29" t="n">
        <f aca="false">ROUND(E79*J79,2)</f>
        <v>0</v>
      </c>
      <c r="P79" s="29" t="n">
        <f aca="false">ROUND(M79+N79+O79,2)</f>
        <v>0</v>
      </c>
    </row>
    <row r="80" customFormat="false" ht="12.75" hidden="false" customHeight="false" outlineLevel="0" collapsed="false">
      <c r="A80" s="38"/>
      <c r="B80" s="39" t="s">
        <v>86</v>
      </c>
      <c r="C80" s="40" t="s">
        <v>28</v>
      </c>
      <c r="D80" s="41" t="n">
        <v>1</v>
      </c>
      <c r="E80" s="42" t="n">
        <f aca="false">E79*D80</f>
        <v>98</v>
      </c>
      <c r="F80" s="29"/>
      <c r="G80" s="43"/>
      <c r="H80" s="29" t="n">
        <f aca="false">F80*G80</f>
        <v>0</v>
      </c>
      <c r="I80" s="35" t="n">
        <v>0</v>
      </c>
      <c r="J80" s="36" t="n">
        <f aca="false">ROUND(H80*0.07,2)*10</f>
        <v>0</v>
      </c>
      <c r="K80" s="29" t="n">
        <f aca="false">ROUND(H80+I80+J80,2)</f>
        <v>0</v>
      </c>
      <c r="L80" s="29" t="n">
        <f aca="false">ROUND(E80*F80,2)</f>
        <v>0</v>
      </c>
      <c r="M80" s="29" t="n">
        <f aca="false">ROUND(E80*H80,2)</f>
        <v>0</v>
      </c>
      <c r="N80" s="29" t="n">
        <f aca="false">ROUND(E80*I80,2)</f>
        <v>0</v>
      </c>
      <c r="O80" s="29" t="n">
        <f aca="false">ROUND(E80*J80,2)</f>
        <v>0</v>
      </c>
      <c r="P80" s="29" t="n">
        <f aca="false">ROUND(M80+N80+O80,2)</f>
        <v>0</v>
      </c>
    </row>
    <row r="81" customFormat="false" ht="15" hidden="false" customHeight="false" outlineLevel="0" collapsed="false">
      <c r="A81" s="38"/>
      <c r="B81" s="39" t="s">
        <v>84</v>
      </c>
      <c r="C81" s="40" t="s">
        <v>40</v>
      </c>
      <c r="D81" s="41" t="n">
        <v>0.1</v>
      </c>
      <c r="E81" s="42" t="n">
        <f aca="false">E79*D81</f>
        <v>9.8</v>
      </c>
      <c r="F81" s="29"/>
      <c r="G81" s="43"/>
      <c r="H81" s="29" t="n">
        <f aca="false">F81*G81</f>
        <v>0</v>
      </c>
      <c r="I81" s="35" t="n">
        <v>0</v>
      </c>
      <c r="J81" s="36" t="n">
        <v>0</v>
      </c>
      <c r="K81" s="29" t="n">
        <f aca="false">ROUND(H81+I81+J81,2)</f>
        <v>0</v>
      </c>
      <c r="L81" s="29" t="n">
        <f aca="false">ROUND(E81*F81,2)</f>
        <v>0</v>
      </c>
      <c r="M81" s="29" t="n">
        <f aca="false">ROUND(E81*H81,2)</f>
        <v>0</v>
      </c>
      <c r="N81" s="29" t="n">
        <f aca="false">ROUND(E81*I81,2)</f>
        <v>0</v>
      </c>
      <c r="O81" s="29" t="n">
        <f aca="false">ROUND(E81*J81,2)</f>
        <v>0</v>
      </c>
      <c r="P81" s="29" t="n">
        <f aca="false">ROUND(M81+N81+O81,2)</f>
        <v>0</v>
      </c>
    </row>
    <row r="82" customFormat="false" ht="15" hidden="false" customHeight="false" outlineLevel="0" collapsed="false">
      <c r="A82" s="30" t="n">
        <v>26</v>
      </c>
      <c r="B82" s="31" t="s">
        <v>87</v>
      </c>
      <c r="C82" s="32" t="s">
        <v>37</v>
      </c>
      <c r="D82" s="33"/>
      <c r="E82" s="34" t="n">
        <v>2900</v>
      </c>
      <c r="F82" s="29" t="n">
        <v>0</v>
      </c>
      <c r="G82" s="29" t="n">
        <f aca="false">A$1</f>
        <v>0</v>
      </c>
      <c r="H82" s="29" t="n">
        <f aca="false">F82*G82</f>
        <v>0</v>
      </c>
      <c r="I82" s="35" t="n">
        <v>0</v>
      </c>
      <c r="J82" s="29" t="n">
        <f aca="false">H82*0.03*10</f>
        <v>0</v>
      </c>
      <c r="K82" s="29" t="n">
        <f aca="false">ROUND(H82+I82+J82,2)</f>
        <v>0</v>
      </c>
      <c r="L82" s="29" t="n">
        <f aca="false">ROUND(E82*F82,2)</f>
        <v>0</v>
      </c>
      <c r="M82" s="29" t="n">
        <f aca="false">ROUND(E82*H82,2)</f>
        <v>0</v>
      </c>
      <c r="N82" s="29" t="n">
        <f aca="false">ROUND(E82*I82,2)</f>
        <v>0</v>
      </c>
      <c r="O82" s="29" t="n">
        <f aca="false">ROUND(E82*J82,2)</f>
        <v>0</v>
      </c>
      <c r="P82" s="29" t="n">
        <f aca="false">ROUND(M82+N82+O82,2)</f>
        <v>0</v>
      </c>
    </row>
    <row r="83" customFormat="false" ht="12.75" hidden="false" customHeight="false" outlineLevel="0" collapsed="false">
      <c r="A83" s="38"/>
      <c r="B83" s="39" t="s">
        <v>88</v>
      </c>
      <c r="C83" s="40" t="s">
        <v>60</v>
      </c>
      <c r="D83" s="41" t="n">
        <v>0.03</v>
      </c>
      <c r="E83" s="42" t="n">
        <f aca="false">E82*D83</f>
        <v>87</v>
      </c>
      <c r="F83" s="29"/>
      <c r="G83" s="43"/>
      <c r="H83" s="29" t="n">
        <f aca="false">F83*G83</f>
        <v>0</v>
      </c>
      <c r="I83" s="35" t="n">
        <v>0</v>
      </c>
      <c r="J83" s="29" t="n">
        <f aca="false">H83*0.03</f>
        <v>0</v>
      </c>
      <c r="K83" s="29" t="n">
        <f aca="false">ROUND(H83+I83+J83,2)</f>
        <v>0</v>
      </c>
      <c r="L83" s="29" t="n">
        <f aca="false">ROUND(E83*F83,2)</f>
        <v>0</v>
      </c>
      <c r="M83" s="29" t="n">
        <f aca="false">ROUND(E83*H83,2)</f>
        <v>0</v>
      </c>
      <c r="N83" s="29" t="n">
        <f aca="false">ROUND(E83*I83,2)</f>
        <v>0</v>
      </c>
      <c r="O83" s="29" t="n">
        <f aca="false">ROUND(E83*J83,2)</f>
        <v>0</v>
      </c>
      <c r="P83" s="29" t="n">
        <f aca="false">ROUND(M83+N83+O83,2)</f>
        <v>0</v>
      </c>
    </row>
    <row r="84" customFormat="false" ht="15" hidden="false" customHeight="false" outlineLevel="0" collapsed="false">
      <c r="A84" s="38"/>
      <c r="B84" s="39" t="s">
        <v>89</v>
      </c>
      <c r="C84" s="40" t="s">
        <v>40</v>
      </c>
      <c r="D84" s="41" t="n">
        <v>0.05</v>
      </c>
      <c r="E84" s="42" t="n">
        <f aca="false">E82*D84</f>
        <v>145</v>
      </c>
      <c r="F84" s="29"/>
      <c r="G84" s="43"/>
      <c r="H84" s="29" t="n">
        <f aca="false">F84*G84</f>
        <v>0</v>
      </c>
      <c r="I84" s="35" t="n">
        <v>0</v>
      </c>
      <c r="J84" s="29" t="n">
        <f aca="false">H84*0.03</f>
        <v>0</v>
      </c>
      <c r="K84" s="29" t="n">
        <f aca="false">ROUND(H84+I84+J84,2)</f>
        <v>0</v>
      </c>
      <c r="L84" s="29" t="n">
        <f aca="false">ROUND(E84*F84,2)</f>
        <v>0</v>
      </c>
      <c r="M84" s="29" t="n">
        <f aca="false">ROUND(E84*H84,2)</f>
        <v>0</v>
      </c>
      <c r="N84" s="29" t="n">
        <f aca="false">ROUND(E84*I84,2)</f>
        <v>0</v>
      </c>
      <c r="O84" s="29" t="n">
        <f aca="false">ROUND(E84*J84,2)</f>
        <v>0</v>
      </c>
      <c r="P84" s="29" t="n">
        <f aca="false">ROUND(M84+N84+O84,2)</f>
        <v>0</v>
      </c>
    </row>
    <row r="85" s="45" customFormat="true" ht="25.5" hidden="false" customHeight="false" outlineLevel="0" collapsed="false">
      <c r="A85" s="30" t="n">
        <v>27</v>
      </c>
      <c r="B85" s="31" t="s">
        <v>90</v>
      </c>
      <c r="C85" s="32" t="s">
        <v>28</v>
      </c>
      <c r="D85" s="33"/>
      <c r="E85" s="34" t="n">
        <v>5</v>
      </c>
      <c r="F85" s="29" t="n">
        <v>0</v>
      </c>
      <c r="G85" s="29" t="n">
        <f aca="false">A$1</f>
        <v>0</v>
      </c>
      <c r="H85" s="36" t="n">
        <f aca="false">ROUND(F85*G85,2)</f>
        <v>0</v>
      </c>
      <c r="I85" s="35" t="n">
        <v>0</v>
      </c>
      <c r="J85" s="36" t="n">
        <f aca="false">ROUND(H85*0.04,2)</f>
        <v>0</v>
      </c>
      <c r="K85" s="29" t="n">
        <f aca="false">ROUND(H85+I85+J85,2)</f>
        <v>0</v>
      </c>
      <c r="L85" s="29" t="n">
        <f aca="false">ROUND(E85*F85,2)</f>
        <v>0</v>
      </c>
      <c r="M85" s="29" t="n">
        <f aca="false">ROUND(E85*H85,2)</f>
        <v>0</v>
      </c>
      <c r="N85" s="29" t="n">
        <f aca="false">ROUND(E85*I85,2)</f>
        <v>0</v>
      </c>
      <c r="O85" s="29" t="n">
        <f aca="false">ROUND(E85*J85,2)</f>
        <v>0</v>
      </c>
      <c r="P85" s="29" t="n">
        <f aca="false">ROUND(M85+N85+O85,2)</f>
        <v>0</v>
      </c>
    </row>
    <row r="86" s="45" customFormat="true" ht="12.75" hidden="false" customHeight="false" outlineLevel="0" collapsed="false">
      <c r="A86" s="38"/>
      <c r="B86" s="39" t="s">
        <v>91</v>
      </c>
      <c r="C86" s="46" t="s">
        <v>28</v>
      </c>
      <c r="D86" s="46" t="n">
        <v>1</v>
      </c>
      <c r="E86" s="42" t="n">
        <f aca="false">E85*D86</f>
        <v>5</v>
      </c>
      <c r="F86" s="29"/>
      <c r="G86" s="29"/>
      <c r="H86" s="36"/>
      <c r="I86" s="35" t="n">
        <v>0</v>
      </c>
      <c r="J86" s="36"/>
      <c r="K86" s="29" t="n">
        <f aca="false">ROUND(H86+I86+J86,2)</f>
        <v>0</v>
      </c>
      <c r="L86" s="29" t="n">
        <f aca="false">ROUND(E86*F86,2)</f>
        <v>0</v>
      </c>
      <c r="M86" s="29" t="n">
        <f aca="false">ROUND(E86*H86,2)</f>
        <v>0</v>
      </c>
      <c r="N86" s="29" t="n">
        <f aca="false">ROUND(E86*I86,2)</f>
        <v>0</v>
      </c>
      <c r="O86" s="29" t="n">
        <f aca="false">ROUND(E86*J86,2)</f>
        <v>0</v>
      </c>
      <c r="P86" s="29" t="n">
        <f aca="false">ROUND(M86+N86+O86,2)</f>
        <v>0</v>
      </c>
    </row>
    <row r="87" s="45" customFormat="true" ht="12.75" hidden="false" customHeight="false" outlineLevel="0" collapsed="false">
      <c r="A87" s="38"/>
      <c r="B87" s="39" t="s">
        <v>92</v>
      </c>
      <c r="C87" s="46" t="s">
        <v>64</v>
      </c>
      <c r="D87" s="46" t="n">
        <v>0.2</v>
      </c>
      <c r="E87" s="42" t="n">
        <f aca="false">E85*D87</f>
        <v>1</v>
      </c>
      <c r="F87" s="29"/>
      <c r="G87" s="29"/>
      <c r="H87" s="36"/>
      <c r="I87" s="35" t="n">
        <v>0</v>
      </c>
      <c r="J87" s="36" t="n">
        <v>0</v>
      </c>
      <c r="K87" s="29" t="n">
        <f aca="false">ROUND(H87+I87+J87,2)</f>
        <v>0</v>
      </c>
      <c r="L87" s="29" t="n">
        <f aca="false">ROUND(E87*F87,2)</f>
        <v>0</v>
      </c>
      <c r="M87" s="29" t="n">
        <f aca="false">ROUND(E87*H87,2)</f>
        <v>0</v>
      </c>
      <c r="N87" s="29" t="n">
        <f aca="false">ROUND(E87*I87,2)</f>
        <v>0</v>
      </c>
      <c r="O87" s="29" t="n">
        <f aca="false">ROUND(E87*J87,2)</f>
        <v>0</v>
      </c>
      <c r="P87" s="29" t="n">
        <f aca="false">ROUND(M87+N87+O87,2)</f>
        <v>0</v>
      </c>
    </row>
    <row r="88" s="45" customFormat="true" ht="25.5" hidden="false" customHeight="false" outlineLevel="0" collapsed="false">
      <c r="A88" s="30" t="n">
        <v>28</v>
      </c>
      <c r="B88" s="31" t="s">
        <v>93</v>
      </c>
      <c r="C88" s="32" t="s">
        <v>28</v>
      </c>
      <c r="D88" s="33"/>
      <c r="E88" s="34" t="n">
        <v>5</v>
      </c>
      <c r="F88" s="29" t="n">
        <v>0</v>
      </c>
      <c r="G88" s="29" t="n">
        <f aca="false">A$1</f>
        <v>0</v>
      </c>
      <c r="H88" s="36" t="n">
        <f aca="false">ROUND(F88*G88,2)</f>
        <v>0</v>
      </c>
      <c r="I88" s="35" t="n">
        <v>0</v>
      </c>
      <c r="J88" s="36" t="n">
        <f aca="false">ROUND(H88*0.04,2)</f>
        <v>0</v>
      </c>
      <c r="K88" s="29" t="n">
        <f aca="false">ROUND(H88+I88+J88,2)</f>
        <v>0</v>
      </c>
      <c r="L88" s="29" t="n">
        <f aca="false">ROUND(E88*F88,2)</f>
        <v>0</v>
      </c>
      <c r="M88" s="29" t="n">
        <f aca="false">ROUND(E88*H88,2)</f>
        <v>0</v>
      </c>
      <c r="N88" s="29" t="n">
        <f aca="false">ROUND(E88*I88,2)</f>
        <v>0</v>
      </c>
      <c r="O88" s="29" t="n">
        <f aca="false">ROUND(E88*J88,2)</f>
        <v>0</v>
      </c>
      <c r="P88" s="29" t="n">
        <f aca="false">ROUND(M88+N88+O88,2)</f>
        <v>0</v>
      </c>
    </row>
    <row r="89" s="45" customFormat="true" ht="12.75" hidden="false" customHeight="false" outlineLevel="0" collapsed="false">
      <c r="A89" s="38"/>
      <c r="B89" s="39" t="s">
        <v>94</v>
      </c>
      <c r="C89" s="46" t="s">
        <v>28</v>
      </c>
      <c r="D89" s="46" t="n">
        <v>1</v>
      </c>
      <c r="E89" s="42" t="n">
        <f aca="false">E88*D89</f>
        <v>5</v>
      </c>
      <c r="F89" s="29"/>
      <c r="G89" s="29"/>
      <c r="H89" s="36"/>
      <c r="I89" s="35" t="n">
        <v>0</v>
      </c>
      <c r="J89" s="36"/>
      <c r="K89" s="29" t="n">
        <f aca="false">ROUND(H89+I89+J89,2)</f>
        <v>0</v>
      </c>
      <c r="L89" s="29" t="n">
        <f aca="false">ROUND(E89*F89,2)</f>
        <v>0</v>
      </c>
      <c r="M89" s="29" t="n">
        <f aca="false">ROUND(E89*H89,2)</f>
        <v>0</v>
      </c>
      <c r="N89" s="29" t="n">
        <f aca="false">ROUND(E89*I89,2)</f>
        <v>0</v>
      </c>
      <c r="O89" s="29" t="n">
        <f aca="false">ROUND(E89*J89,2)</f>
        <v>0</v>
      </c>
      <c r="P89" s="29" t="n">
        <f aca="false">ROUND(M89+N89+O89,2)</f>
        <v>0</v>
      </c>
    </row>
    <row r="90" s="45" customFormat="true" ht="12.75" hidden="false" customHeight="false" outlineLevel="0" collapsed="false">
      <c r="A90" s="38"/>
      <c r="B90" s="39" t="s">
        <v>92</v>
      </c>
      <c r="C90" s="46" t="s">
        <v>64</v>
      </c>
      <c r="D90" s="46" t="n">
        <v>0.1</v>
      </c>
      <c r="E90" s="42" t="n">
        <f aca="false">E88*D90</f>
        <v>0.5</v>
      </c>
      <c r="F90" s="29"/>
      <c r="G90" s="29"/>
      <c r="H90" s="36"/>
      <c r="I90" s="35" t="n">
        <v>0</v>
      </c>
      <c r="J90" s="36" t="n">
        <v>0</v>
      </c>
      <c r="K90" s="29" t="n">
        <f aca="false">ROUND(H90+I90+J90,2)</f>
        <v>0</v>
      </c>
      <c r="L90" s="29" t="n">
        <f aca="false">ROUND(E90*F90,2)</f>
        <v>0</v>
      </c>
      <c r="M90" s="29" t="n">
        <f aca="false">ROUND(E90*H90,2)</f>
        <v>0</v>
      </c>
      <c r="N90" s="29" t="n">
        <f aca="false">ROUND(E90*I90,2)</f>
        <v>0</v>
      </c>
      <c r="O90" s="29" t="n">
        <f aca="false">ROUND(E90*J90,2)</f>
        <v>0</v>
      </c>
      <c r="P90" s="29" t="n">
        <f aca="false">ROUND(M90+N90+O90,2)</f>
        <v>0</v>
      </c>
    </row>
    <row r="91" s="45" customFormat="true" ht="12.75" hidden="false" customHeight="false" outlineLevel="0" collapsed="false">
      <c r="A91" s="30" t="n">
        <v>29</v>
      </c>
      <c r="B91" s="31" t="s">
        <v>95</v>
      </c>
      <c r="C91" s="32" t="s">
        <v>28</v>
      </c>
      <c r="D91" s="33"/>
      <c r="E91" s="34" t="n">
        <v>5</v>
      </c>
      <c r="F91" s="29" t="n">
        <v>0</v>
      </c>
      <c r="G91" s="29" t="n">
        <f aca="false">A$1</f>
        <v>0</v>
      </c>
      <c r="H91" s="36" t="n">
        <f aca="false">ROUND(F91*G91,2)</f>
        <v>0</v>
      </c>
      <c r="I91" s="35" t="n">
        <v>0</v>
      </c>
      <c r="J91" s="36" t="n">
        <f aca="false">ROUND(H91*0.04,2)</f>
        <v>0</v>
      </c>
      <c r="K91" s="29" t="n">
        <f aca="false">ROUND(H91+I91+J91,2)</f>
        <v>0</v>
      </c>
      <c r="L91" s="29" t="n">
        <f aca="false">ROUND(E91*F91,2)</f>
        <v>0</v>
      </c>
      <c r="M91" s="29" t="n">
        <f aca="false">ROUND(E91*H91,2)</f>
        <v>0</v>
      </c>
      <c r="N91" s="29" t="n">
        <f aca="false">ROUND(E91*I91,2)</f>
        <v>0</v>
      </c>
      <c r="O91" s="29" t="n">
        <f aca="false">ROUND(E91*J91,2)</f>
        <v>0</v>
      </c>
      <c r="P91" s="29" t="n">
        <f aca="false">ROUND(M91+N91+O91,2)</f>
        <v>0</v>
      </c>
    </row>
    <row r="92" s="45" customFormat="true" ht="12.75" hidden="false" customHeight="false" outlineLevel="0" collapsed="false">
      <c r="A92" s="38"/>
      <c r="B92" s="39" t="s">
        <v>96</v>
      </c>
      <c r="C92" s="46" t="s">
        <v>28</v>
      </c>
      <c r="D92" s="46" t="n">
        <v>1</v>
      </c>
      <c r="E92" s="42" t="n">
        <f aca="false">E91*D92</f>
        <v>5</v>
      </c>
      <c r="F92" s="29"/>
      <c r="G92" s="29"/>
      <c r="H92" s="36"/>
      <c r="I92" s="35" t="n">
        <v>0</v>
      </c>
      <c r="J92" s="36"/>
      <c r="K92" s="29" t="n">
        <f aca="false">ROUND(H92+I92+J92,2)</f>
        <v>0</v>
      </c>
      <c r="L92" s="29" t="n">
        <f aca="false">ROUND(E92*F92,2)</f>
        <v>0</v>
      </c>
      <c r="M92" s="29" t="n">
        <f aca="false">ROUND(E92*H92,2)</f>
        <v>0</v>
      </c>
      <c r="N92" s="29" t="n">
        <f aca="false">ROUND(E92*I92,2)</f>
        <v>0</v>
      </c>
      <c r="O92" s="29" t="n">
        <f aca="false">ROUND(E92*J92,2)</f>
        <v>0</v>
      </c>
      <c r="P92" s="29" t="n">
        <f aca="false">ROUND(M92+N92+O92,2)</f>
        <v>0</v>
      </c>
    </row>
    <row r="93" s="45" customFormat="true" ht="12.75" hidden="false" customHeight="false" outlineLevel="0" collapsed="false">
      <c r="A93" s="38"/>
      <c r="B93" s="39" t="s">
        <v>92</v>
      </c>
      <c r="C93" s="46" t="s">
        <v>64</v>
      </c>
      <c r="D93" s="46" t="n">
        <v>0.2</v>
      </c>
      <c r="E93" s="42" t="n">
        <f aca="false">E91*D93</f>
        <v>1</v>
      </c>
      <c r="F93" s="29"/>
      <c r="G93" s="29"/>
      <c r="H93" s="36"/>
      <c r="I93" s="35" t="n">
        <v>0</v>
      </c>
      <c r="J93" s="36" t="n">
        <v>0</v>
      </c>
      <c r="K93" s="29" t="n">
        <f aca="false">ROUND(H93+I93+J93,2)</f>
        <v>0</v>
      </c>
      <c r="L93" s="29" t="n">
        <f aca="false">ROUND(E93*F93,2)</f>
        <v>0</v>
      </c>
      <c r="M93" s="29" t="n">
        <f aca="false">ROUND(E93*H93,2)</f>
        <v>0</v>
      </c>
      <c r="N93" s="29" t="n">
        <f aca="false">ROUND(E93*I93,2)</f>
        <v>0</v>
      </c>
      <c r="O93" s="29" t="n">
        <f aca="false">ROUND(E93*J93,2)</f>
        <v>0</v>
      </c>
      <c r="P93" s="29" t="n">
        <f aca="false">ROUND(M93+N93+O93,2)</f>
        <v>0</v>
      </c>
    </row>
    <row r="94" customFormat="false" ht="12.75" hidden="false" customHeight="false" outlineLevel="0" collapsed="false">
      <c r="A94" s="38"/>
      <c r="B94" s="47" t="s">
        <v>97</v>
      </c>
      <c r="C94" s="48"/>
      <c r="D94" s="49"/>
      <c r="E94" s="49"/>
      <c r="F94" s="49"/>
      <c r="G94" s="49"/>
      <c r="H94" s="49"/>
      <c r="I94" s="50"/>
      <c r="J94" s="49"/>
      <c r="K94" s="49"/>
      <c r="L94" s="49" t="n">
        <f aca="false">SUM(L12:L93)</f>
        <v>0</v>
      </c>
      <c r="M94" s="49" t="n">
        <f aca="false">SUM(M12:M93)</f>
        <v>0</v>
      </c>
      <c r="N94" s="49" t="n">
        <f aca="false">SUM(N12:N93)</f>
        <v>0</v>
      </c>
      <c r="O94" s="49" t="n">
        <f aca="false">SUM(O12:O93)</f>
        <v>0</v>
      </c>
      <c r="P94" s="51" t="n">
        <f aca="false">SUM(P12:P93)</f>
        <v>0</v>
      </c>
    </row>
    <row r="95" customFormat="false" ht="12.75" hidden="false" customHeight="false" outlineLevel="0" collapsed="false">
      <c r="A95" s="52"/>
      <c r="B95" s="53" t="s">
        <v>98</v>
      </c>
      <c r="C95" s="54" t="s">
        <v>99</v>
      </c>
      <c r="D95" s="54"/>
      <c r="E95" s="55" t="n">
        <v>1</v>
      </c>
      <c r="F95" s="55"/>
      <c r="G95" s="55"/>
      <c r="H95" s="55"/>
      <c r="I95" s="55"/>
      <c r="J95" s="55"/>
      <c r="K95" s="55"/>
      <c r="L95" s="55"/>
      <c r="M95" s="55"/>
      <c r="N95" s="55"/>
      <c r="O95" s="55"/>
      <c r="P95" s="29" t="n">
        <f aca="false">+P94*E95/100</f>
        <v>0</v>
      </c>
    </row>
    <row r="96" customFormat="false" ht="12.75" hidden="false" customHeight="false" outlineLevel="0" collapsed="false">
      <c r="A96" s="56"/>
      <c r="B96" s="57" t="s">
        <v>100</v>
      </c>
      <c r="C96" s="56" t="s">
        <v>99</v>
      </c>
      <c r="D96" s="56"/>
      <c r="E96" s="36" t="n">
        <v>1</v>
      </c>
      <c r="F96" s="36"/>
      <c r="G96" s="36"/>
      <c r="H96" s="36"/>
      <c r="I96" s="36"/>
      <c r="J96" s="36"/>
      <c r="K96" s="36"/>
      <c r="L96" s="36"/>
      <c r="M96" s="36"/>
      <c r="N96" s="36"/>
      <c r="O96" s="36"/>
      <c r="P96" s="29" t="n">
        <f aca="false">+P94*E96/100</f>
        <v>0</v>
      </c>
    </row>
    <row r="97" customFormat="false" ht="12.75" hidden="false" customHeight="false" outlineLevel="0" collapsed="false">
      <c r="A97" s="56"/>
      <c r="B97" s="58" t="s">
        <v>101</v>
      </c>
      <c r="C97" s="59"/>
      <c r="D97" s="59"/>
      <c r="E97" s="36"/>
      <c r="F97" s="36"/>
      <c r="G97" s="36"/>
      <c r="H97" s="36"/>
      <c r="I97" s="36"/>
      <c r="J97" s="36"/>
      <c r="K97" s="36"/>
      <c r="L97" s="36"/>
      <c r="M97" s="36"/>
      <c r="N97" s="36"/>
      <c r="O97" s="36"/>
      <c r="P97" s="51" t="n">
        <f aca="false">SUM(P94:P96)</f>
        <v>0</v>
      </c>
    </row>
    <row r="98" customFormat="false" ht="15.75" hidden="false" customHeight="false" outlineLevel="0" collapsed="false">
      <c r="B98" s="60"/>
      <c r="C98" s="61"/>
      <c r="E98" s="62"/>
      <c r="K98" s="63"/>
      <c r="M98" s="64"/>
      <c r="N98" s="64"/>
      <c r="O98" s="65"/>
    </row>
    <row r="99" customFormat="false" ht="12.75" hidden="false" customHeight="false" outlineLevel="0" collapsed="false">
      <c r="B99" s="66" t="s">
        <v>102</v>
      </c>
      <c r="C99" s="3"/>
      <c r="E99" s="62"/>
      <c r="K99" s="63"/>
      <c r="M99" s="64"/>
      <c r="N99" s="64"/>
      <c r="O99" s="65"/>
    </row>
    <row r="100" customFormat="false" ht="12.75" hidden="false" customHeight="false" outlineLevel="0" collapsed="false">
      <c r="B100" s="67" t="s">
        <v>103</v>
      </c>
      <c r="C100" s="3"/>
      <c r="E100" s="62"/>
      <c r="K100" s="63"/>
      <c r="M100" s="64"/>
      <c r="N100" s="64"/>
      <c r="O100" s="65"/>
    </row>
    <row r="101" customFormat="false" ht="12.75" hidden="false" customHeight="false" outlineLevel="0" collapsed="false">
      <c r="B101" s="6" t="s">
        <v>9</v>
      </c>
      <c r="C101" s="3"/>
      <c r="E101" s="62"/>
      <c r="K101" s="63"/>
      <c r="M101" s="64"/>
      <c r="N101" s="64"/>
      <c r="O101" s="65"/>
    </row>
    <row r="102" customFormat="false" ht="12.75" hidden="false" customHeight="false" outlineLevel="0" collapsed="false">
      <c r="B102" s="68"/>
    </row>
    <row r="103" customFormat="false" ht="12.75" hidden="false" customHeight="false" outlineLevel="0" collapsed="false">
      <c r="B103" s="69" t="s">
        <v>104</v>
      </c>
    </row>
    <row r="104" customFormat="false" ht="12.75" hidden="false" customHeight="false" outlineLevel="0" collapsed="false">
      <c r="B104" s="70" t="s">
        <v>105</v>
      </c>
    </row>
    <row r="105" customFormat="false" ht="12.75" hidden="false" customHeight="false" outlineLevel="0" collapsed="false">
      <c r="B105" s="2" t="s">
        <v>106</v>
      </c>
    </row>
    <row r="107" s="62" customFormat="true" ht="12.75" hidden="false" customHeight="false" outlineLevel="0" collapsed="false">
      <c r="A107" s="1"/>
      <c r="L107" s="71"/>
    </row>
    <row r="108" s="3" customFormat="true" ht="12.75" hidden="false" customHeight="false" outlineLevel="0" collapsed="false"/>
    <row r="109" s="3" customFormat="true" ht="12.75" hidden="false" customHeight="false" outlineLevel="0" collapsed="false"/>
    <row r="110" s="3" customFormat="true" ht="12.75" hidden="false" customHeight="false" outlineLevel="0" collapsed="false"/>
    <row r="111" s="3" customFormat="true" ht="12.75" hidden="false" customHeight="false" outlineLevel="0" collapsed="false"/>
    <row r="112" s="3" customFormat="true" ht="12.75" hidden="false" customHeight="false" outlineLevel="0" collapsed="false"/>
    <row r="113" s="3" customFormat="true" ht="12.75" hidden="false" customHeight="false" outlineLevel="0" collapsed="false"/>
    <row r="114" s="3" customFormat="true" ht="12.75" hidden="false" customHeight="false" outlineLevel="0" collapsed="false"/>
    <row r="115"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114"/>
  <sheetViews>
    <sheetView showFormulas="false" showGridLines="true" showRowColHeaders="true" showZeros="true" rightToLeft="false" tabSelected="false" showOutlineSymbols="true" defaultGridColor="true" view="pageBreakPreview" topLeftCell="A85" colorId="64" zoomScale="140" zoomScaleNormal="182" zoomScalePageLayoutView="140" workbookViewId="0">
      <selection pane="topLeft" activeCell="F102" activeCellId="0" sqref="F102"/>
    </sheetView>
  </sheetViews>
  <sheetFormatPr defaultColWidth="9.1484375" defaultRowHeight="12.75" zeroHeight="false" outlineLevelRow="0" outlineLevelCol="0"/>
  <cols>
    <col collapsed="false" customWidth="true" hidden="false" outlineLevel="0" max="1" min="1" style="1" width="5.01"/>
    <col collapsed="false" customWidth="true" hidden="false" outlineLevel="0" max="2" min="2" style="2" width="38.7"/>
    <col collapsed="false" customWidth="true" hidden="false" outlineLevel="0" max="3" min="3" style="1" width="5.86"/>
    <col collapsed="false" customWidth="true" hidden="false" outlineLevel="0" max="4" min="4" style="3" width="6.14"/>
    <col collapsed="false" customWidth="false" hidden="false" outlineLevel="0" max="5" min="5" style="3" width="9.13"/>
    <col collapsed="false" customWidth="true" hidden="false" outlineLevel="0" max="6" min="6" style="3" width="6.01"/>
    <col collapsed="false" customWidth="true" hidden="false" outlineLevel="0" max="7" min="7" style="3" width="6.29"/>
    <col collapsed="false" customWidth="true" hidden="false" outlineLevel="0" max="8" min="8" style="3" width="7.15"/>
    <col collapsed="false" customWidth="true" hidden="false" outlineLevel="0" max="9" min="9" style="3" width="8.14"/>
    <col collapsed="false" customWidth="true" hidden="false" outlineLevel="0" max="10" min="10" style="3" width="6.85"/>
    <col collapsed="false" customWidth="true" hidden="false" outlineLevel="0" max="11" min="11" style="3" width="8"/>
    <col collapsed="false" customWidth="true" hidden="false" outlineLevel="0" max="12" min="12" style="3" width="8.14"/>
    <col collapsed="false" customWidth="true" hidden="false" outlineLevel="0" max="13" min="13" style="3" width="9.29"/>
    <col collapsed="false" customWidth="true" hidden="false" outlineLevel="0" max="14" min="14" style="3" width="9.58"/>
    <col collapsed="false" customWidth="true" hidden="false" outlineLevel="0" max="15" min="15" style="3" width="9.29"/>
    <col collapsed="false" customWidth="true" hidden="false" outlineLevel="0" max="16" min="16" style="3" width="11.85"/>
    <col collapsed="false" customWidth="false" hidden="false" outlineLevel="0" max="253" min="17" style="3" width="9.13"/>
    <col collapsed="false" customWidth="true" hidden="false" outlineLevel="0" max="254" min="254" style="3" width="5.57"/>
    <col collapsed="false" customWidth="true" hidden="false" outlineLevel="0" max="255" min="255" style="3" width="38.7"/>
    <col collapsed="false" customWidth="true" hidden="false" outlineLevel="0" max="256" min="256" style="3" width="6.14"/>
    <col collapsed="false" customWidth="true" hidden="false" outlineLevel="0" max="257" min="257" style="3" width="6.29"/>
    <col collapsed="false" customWidth="false" hidden="false" outlineLevel="0" max="258" min="258" style="3" width="9.13"/>
    <col collapsed="false" customWidth="true" hidden="false" outlineLevel="0" max="259" min="259" style="3" width="7.71"/>
    <col collapsed="false" customWidth="true" hidden="false" outlineLevel="0" max="260" min="260" style="3" width="6.29"/>
    <col collapsed="false" customWidth="true" hidden="false" outlineLevel="0" max="261" min="261" style="3" width="7.15"/>
    <col collapsed="false" customWidth="true" hidden="false" outlineLevel="0" max="262" min="262" style="3" width="7"/>
    <col collapsed="false" customWidth="true" hidden="false" outlineLevel="0" max="263" min="263" style="3" width="6.85"/>
    <col collapsed="false" customWidth="true" hidden="false" outlineLevel="0" max="264" min="264" style="3" width="7"/>
    <col collapsed="false" customWidth="true" hidden="false" outlineLevel="0" max="265" min="265" style="3" width="8.14"/>
    <col collapsed="false" customWidth="true" hidden="false" outlineLevel="0" max="266" min="266" style="3" width="8.41"/>
    <col collapsed="false" customWidth="true" hidden="false" outlineLevel="0" max="267" min="267" style="3" width="9.58"/>
    <col collapsed="false" customWidth="true" hidden="false" outlineLevel="0" max="268" min="268" style="3" width="9.29"/>
    <col collapsed="false" customWidth="true" hidden="false" outlineLevel="0" max="269" min="269" style="3" width="10"/>
    <col collapsed="false" customWidth="false" hidden="false" outlineLevel="0" max="509" min="270" style="3" width="9.13"/>
    <col collapsed="false" customWidth="true" hidden="false" outlineLevel="0" max="510" min="510" style="3" width="5.57"/>
    <col collapsed="false" customWidth="true" hidden="false" outlineLevel="0" max="511" min="511" style="3" width="38.7"/>
    <col collapsed="false" customWidth="true" hidden="false" outlineLevel="0" max="512" min="512" style="3" width="6.14"/>
    <col collapsed="false" customWidth="true" hidden="false" outlineLevel="0" max="513" min="513" style="3" width="6.29"/>
    <col collapsed="false" customWidth="false" hidden="false" outlineLevel="0" max="514" min="514" style="3" width="9.13"/>
    <col collapsed="false" customWidth="true" hidden="false" outlineLevel="0" max="515" min="515" style="3" width="7.71"/>
    <col collapsed="false" customWidth="true" hidden="false" outlineLevel="0" max="516" min="516" style="3" width="6.29"/>
    <col collapsed="false" customWidth="true" hidden="false" outlineLevel="0" max="517" min="517" style="3" width="7.15"/>
    <col collapsed="false" customWidth="true" hidden="false" outlineLevel="0" max="518" min="518" style="3" width="7"/>
    <col collapsed="false" customWidth="true" hidden="false" outlineLevel="0" max="519" min="519" style="3" width="6.85"/>
    <col collapsed="false" customWidth="true" hidden="false" outlineLevel="0" max="520" min="520" style="3" width="7"/>
    <col collapsed="false" customWidth="true" hidden="false" outlineLevel="0" max="521" min="521" style="3" width="8.14"/>
    <col collapsed="false" customWidth="true" hidden="false" outlineLevel="0" max="522" min="522" style="3" width="8.41"/>
    <col collapsed="false" customWidth="true" hidden="false" outlineLevel="0" max="523" min="523" style="3" width="9.58"/>
    <col collapsed="false" customWidth="true" hidden="false" outlineLevel="0" max="524" min="524" style="3" width="9.29"/>
    <col collapsed="false" customWidth="true" hidden="false" outlineLevel="0" max="525" min="525" style="3" width="10"/>
    <col collapsed="false" customWidth="false" hidden="false" outlineLevel="0" max="765" min="526" style="3" width="9.13"/>
    <col collapsed="false" customWidth="true" hidden="false" outlineLevel="0" max="766" min="766" style="3" width="5.57"/>
    <col collapsed="false" customWidth="true" hidden="false" outlineLevel="0" max="767" min="767" style="3" width="38.7"/>
    <col collapsed="false" customWidth="true" hidden="false" outlineLevel="0" max="768" min="768" style="3" width="6.14"/>
    <col collapsed="false" customWidth="true" hidden="false" outlineLevel="0" max="769" min="769" style="3" width="6.29"/>
    <col collapsed="false" customWidth="false" hidden="false" outlineLevel="0" max="770" min="770" style="3" width="9.13"/>
    <col collapsed="false" customWidth="true" hidden="false" outlineLevel="0" max="771" min="771" style="3" width="7.71"/>
    <col collapsed="false" customWidth="true" hidden="false" outlineLevel="0" max="772" min="772" style="3" width="6.29"/>
    <col collapsed="false" customWidth="true" hidden="false" outlineLevel="0" max="773" min="773" style="3" width="7.15"/>
    <col collapsed="false" customWidth="true" hidden="false" outlineLevel="0" max="774" min="774" style="3" width="7"/>
    <col collapsed="false" customWidth="true" hidden="false" outlineLevel="0" max="775" min="775" style="3" width="6.85"/>
    <col collapsed="false" customWidth="true" hidden="false" outlineLevel="0" max="776" min="776" style="3" width="7"/>
    <col collapsed="false" customWidth="true" hidden="false" outlineLevel="0" max="777" min="777" style="3" width="8.14"/>
    <col collapsed="false" customWidth="true" hidden="false" outlineLevel="0" max="778" min="778" style="3" width="8.41"/>
    <col collapsed="false" customWidth="true" hidden="false" outlineLevel="0" max="779" min="779" style="3" width="9.58"/>
    <col collapsed="false" customWidth="true" hidden="false" outlineLevel="0" max="780" min="780" style="3" width="9.29"/>
    <col collapsed="false" customWidth="true" hidden="false" outlineLevel="0" max="781" min="781" style="3" width="10"/>
    <col collapsed="false" customWidth="false" hidden="false" outlineLevel="0" max="1021" min="782" style="3" width="9.13"/>
    <col collapsed="false" customWidth="true" hidden="false" outlineLevel="0" max="1022" min="1022" style="3" width="5.57"/>
    <col collapsed="false" customWidth="true" hidden="false" outlineLevel="0" max="1023" min="1023" style="3" width="38.7"/>
    <col collapsed="false" customWidth="true" hidden="false" outlineLevel="0" max="1024" min="1024" style="3" width="6.14"/>
  </cols>
  <sheetData>
    <row r="1" customFormat="false" ht="12.75" hidden="false" customHeight="false" outlineLevel="0" collapsed="false">
      <c r="A1" s="4" t="n">
        <v>0</v>
      </c>
      <c r="B1" s="5" t="s">
        <v>107</v>
      </c>
      <c r="C1" s="6"/>
      <c r="D1" s="6"/>
      <c r="E1" s="7"/>
      <c r="F1" s="6"/>
      <c r="G1" s="8" t="s">
        <v>108</v>
      </c>
      <c r="H1" s="9"/>
      <c r="I1" s="6"/>
      <c r="J1" s="6"/>
      <c r="K1" s="6"/>
      <c r="L1" s="10"/>
      <c r="M1" s="6"/>
      <c r="N1" s="6"/>
      <c r="O1" s="6"/>
      <c r="P1" s="6"/>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2.75" hidden="false" customHeight="false" outlineLevel="0" collapsed="false">
      <c r="A6" s="8"/>
      <c r="B6" s="11"/>
      <c r="C6" s="12"/>
      <c r="D6" s="12"/>
      <c r="E6" s="13"/>
      <c r="F6" s="12"/>
      <c r="G6" s="14"/>
      <c r="H6" s="7"/>
      <c r="I6" s="7"/>
      <c r="J6" s="7"/>
      <c r="K6" s="7"/>
      <c r="L6" s="14"/>
      <c r="M6" s="6" t="s">
        <v>6</v>
      </c>
      <c r="N6" s="10"/>
      <c r="O6" s="19" t="n">
        <f aca="false">P96</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23" t="s">
        <v>10</v>
      </c>
      <c r="B8" s="23" t="s">
        <v>11</v>
      </c>
      <c r="C8" s="24" t="s">
        <v>12</v>
      </c>
      <c r="D8" s="24" t="s">
        <v>13</v>
      </c>
      <c r="E8" s="24" t="s">
        <v>14</v>
      </c>
      <c r="F8" s="23" t="s">
        <v>15</v>
      </c>
      <c r="G8" s="23"/>
      <c r="H8" s="23"/>
      <c r="I8" s="23"/>
      <c r="J8" s="23"/>
      <c r="K8" s="23"/>
      <c r="L8" s="23" t="s">
        <v>16</v>
      </c>
      <c r="M8" s="23"/>
      <c r="N8" s="23"/>
      <c r="O8" s="23"/>
      <c r="P8" s="23"/>
    </row>
    <row r="9" customFormat="false" ht="69" hidden="false" customHeight="false" outlineLevel="0" collapsed="false">
      <c r="A9" s="23"/>
      <c r="B9" s="23"/>
      <c r="C9" s="24"/>
      <c r="D9" s="24"/>
      <c r="E9" s="24"/>
      <c r="F9" s="24" t="s">
        <v>17</v>
      </c>
      <c r="G9" s="24" t="s">
        <v>18</v>
      </c>
      <c r="H9" s="24" t="s">
        <v>19</v>
      </c>
      <c r="I9" s="24" t="s">
        <v>20</v>
      </c>
      <c r="J9" s="24" t="s">
        <v>21</v>
      </c>
      <c r="K9" s="24" t="s">
        <v>22</v>
      </c>
      <c r="L9" s="24" t="s">
        <v>23</v>
      </c>
      <c r="M9" s="24" t="s">
        <v>24</v>
      </c>
      <c r="N9" s="24" t="s">
        <v>20</v>
      </c>
      <c r="O9" s="24" t="s">
        <v>21</v>
      </c>
      <c r="P9" s="24" t="s">
        <v>25</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25"/>
      <c r="B11" s="26" t="s">
        <v>26</v>
      </c>
      <c r="C11" s="27"/>
      <c r="D11" s="27"/>
      <c r="E11" s="28"/>
      <c r="F11" s="29"/>
      <c r="G11" s="29"/>
      <c r="H11" s="29"/>
      <c r="I11" s="29"/>
      <c r="J11" s="29"/>
      <c r="K11" s="29"/>
      <c r="L11" s="29"/>
      <c r="M11" s="29"/>
      <c r="N11" s="29"/>
      <c r="O11" s="29"/>
      <c r="P11" s="29"/>
    </row>
    <row r="12" customFormat="false" ht="12.75" hidden="false" customHeight="false" outlineLevel="0" collapsed="false">
      <c r="A12" s="30" t="n">
        <v>1</v>
      </c>
      <c r="B12" s="31" t="s">
        <v>27</v>
      </c>
      <c r="C12" s="32" t="s">
        <v>28</v>
      </c>
      <c r="D12" s="33"/>
      <c r="E12" s="34" t="n">
        <v>19</v>
      </c>
      <c r="F12" s="29" t="n">
        <v>0</v>
      </c>
      <c r="G12" s="29" t="n">
        <f aca="false">A$1</f>
        <v>0</v>
      </c>
      <c r="H12" s="29" t="n">
        <f aca="false">ROUND(G12*F12,2)</f>
        <v>0</v>
      </c>
      <c r="I12" s="35" t="n">
        <v>0</v>
      </c>
      <c r="J12" s="36" t="n">
        <f aca="false">ROUND(H12*0.07,2)*5</f>
        <v>0</v>
      </c>
      <c r="K12" s="29" t="n">
        <f aca="false">ROUND(H12+I12+J12,2)</f>
        <v>0</v>
      </c>
      <c r="L12" s="29" t="n">
        <f aca="false">ROUND(E12*F12,2)</f>
        <v>0</v>
      </c>
      <c r="M12" s="29" t="n">
        <f aca="false">ROUND(E12*H12,2)</f>
        <v>0</v>
      </c>
      <c r="N12" s="29" t="n">
        <f aca="false">ROUND(E12*I12,2)</f>
        <v>0</v>
      </c>
      <c r="O12" s="29" t="n">
        <f aca="false">ROUND(E12*J12,2)</f>
        <v>0</v>
      </c>
      <c r="P12" s="29" t="n">
        <f aca="false">ROUND(M12+N12+O12,2)</f>
        <v>0</v>
      </c>
    </row>
    <row r="13" customFormat="false" ht="12.75" hidden="false" customHeight="false" outlineLevel="0" collapsed="false">
      <c r="A13" s="30" t="n">
        <v>2</v>
      </c>
      <c r="B13" s="31" t="s">
        <v>29</v>
      </c>
      <c r="C13" s="32" t="s">
        <v>30</v>
      </c>
      <c r="D13" s="33"/>
      <c r="E13" s="34" t="n">
        <v>40</v>
      </c>
      <c r="F13" s="29" t="n">
        <v>0</v>
      </c>
      <c r="G13" s="29" t="n">
        <f aca="false">A$1</f>
        <v>0</v>
      </c>
      <c r="H13" s="29" t="n">
        <f aca="false">ROUND(G13*F13,2)</f>
        <v>0</v>
      </c>
      <c r="I13" s="35" t="n">
        <v>0</v>
      </c>
      <c r="J13" s="36" t="n">
        <f aca="false">ROUND(H13*0.07,2)*10</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15" hidden="false" customHeight="false" outlineLevel="0" collapsed="false">
      <c r="A14" s="30" t="n">
        <v>3</v>
      </c>
      <c r="B14" s="31" t="s">
        <v>31</v>
      </c>
      <c r="C14" s="32" t="s">
        <v>32</v>
      </c>
      <c r="D14" s="33"/>
      <c r="E14" s="34" t="n">
        <v>4312</v>
      </c>
      <c r="F14" s="29" t="n">
        <v>0</v>
      </c>
      <c r="G14" s="29" t="n">
        <f aca="false">A$1</f>
        <v>0</v>
      </c>
      <c r="H14" s="29" t="n">
        <f aca="false">ROUND(G14*F14,2)</f>
        <v>0</v>
      </c>
      <c r="I14" s="35" t="n">
        <v>0</v>
      </c>
      <c r="J14" s="36" t="n">
        <f aca="false">ROUND(H14*0.07,2)*10</f>
        <v>0</v>
      </c>
      <c r="K14" s="29" t="n">
        <f aca="false">ROUND(H14+I14+J14,2)</f>
        <v>0</v>
      </c>
      <c r="L14" s="29" t="n">
        <f aca="false">ROUND(E14*F14,2)</f>
        <v>0</v>
      </c>
      <c r="M14" s="29" t="n">
        <f aca="false">ROUND(E14*H14,2)</f>
        <v>0</v>
      </c>
      <c r="N14" s="29" t="n">
        <f aca="false">ROUND(E14*I14,2)</f>
        <v>0</v>
      </c>
      <c r="O14" s="29" t="n">
        <f aca="false">ROUND(E14*J14,2)</f>
        <v>0</v>
      </c>
      <c r="P14" s="29" t="n">
        <f aca="false">ROUND(M14+N14+O14,2)</f>
        <v>0</v>
      </c>
    </row>
    <row r="15" customFormat="false" ht="15" hidden="false" customHeight="false" outlineLevel="0" collapsed="false">
      <c r="A15" s="30" t="n">
        <v>4</v>
      </c>
      <c r="B15" s="31" t="s">
        <v>33</v>
      </c>
      <c r="C15" s="32" t="s">
        <v>34</v>
      </c>
      <c r="D15" s="33"/>
      <c r="E15" s="34" t="n">
        <f aca="false">E14*0.2</f>
        <v>862.4</v>
      </c>
      <c r="F15" s="29" t="n">
        <v>0</v>
      </c>
      <c r="G15" s="29" t="n">
        <f aca="false">A$1</f>
        <v>0</v>
      </c>
      <c r="H15" s="29" t="n">
        <f aca="false">F15*G15</f>
        <v>0</v>
      </c>
      <c r="I15" s="35" t="n">
        <v>0</v>
      </c>
      <c r="J15" s="36" t="n">
        <f aca="false">ROUND(H15*0.07,2)*60</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2.75" hidden="false" customHeight="false" outlineLevel="0" collapsed="false">
      <c r="A16" s="25"/>
      <c r="B16" s="26" t="s">
        <v>35</v>
      </c>
      <c r="C16" s="27"/>
      <c r="D16" s="27"/>
      <c r="E16" s="28"/>
      <c r="F16" s="29"/>
      <c r="G16" s="29"/>
      <c r="H16" s="29"/>
      <c r="I16" s="29"/>
      <c r="J16" s="29"/>
      <c r="K16" s="29"/>
      <c r="L16" s="29"/>
      <c r="M16" s="29"/>
      <c r="N16" s="29"/>
      <c r="O16" s="29"/>
      <c r="P16" s="29"/>
    </row>
    <row r="17" customFormat="false" ht="25.5" hidden="false" customHeight="false" outlineLevel="0" collapsed="false">
      <c r="A17" s="30" t="n">
        <v>5</v>
      </c>
      <c r="B17" s="31" t="s">
        <v>36</v>
      </c>
      <c r="C17" s="32" t="s">
        <v>37</v>
      </c>
      <c r="D17" s="33"/>
      <c r="E17" s="34" t="n">
        <v>432</v>
      </c>
      <c r="F17" s="29" t="n">
        <v>0</v>
      </c>
      <c r="G17" s="29" t="n">
        <f aca="false">A$1</f>
        <v>0</v>
      </c>
      <c r="H17" s="29" t="n">
        <f aca="false">F17*G17</f>
        <v>0</v>
      </c>
      <c r="I17" s="35" t="n">
        <v>0</v>
      </c>
      <c r="J17" s="36" t="n">
        <f aca="false">ROUND(H17*0.07,2)*10</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5" hidden="false" customHeight="false" outlineLevel="0" collapsed="false">
      <c r="A18" s="38"/>
      <c r="B18" s="39" t="s">
        <v>38</v>
      </c>
      <c r="C18" s="40" t="s">
        <v>37</v>
      </c>
      <c r="D18" s="41" t="n">
        <v>1.03</v>
      </c>
      <c r="E18" s="42" t="n">
        <f aca="false">E17*D18</f>
        <v>444.96</v>
      </c>
      <c r="F18" s="29"/>
      <c r="G18" s="43"/>
      <c r="H18" s="29" t="n">
        <f aca="false">F18*G18</f>
        <v>0</v>
      </c>
      <c r="I18" s="35" t="n">
        <v>0</v>
      </c>
      <c r="J18" s="36" t="n">
        <f aca="false">ROUND(H18*0.07,2)*10</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5" hidden="false" customHeight="false" outlineLevel="0" collapsed="false">
      <c r="A19" s="38"/>
      <c r="B19" s="39" t="s">
        <v>39</v>
      </c>
      <c r="C19" s="40" t="s">
        <v>40</v>
      </c>
      <c r="D19" s="41" t="n">
        <v>0.05</v>
      </c>
      <c r="E19" s="42" t="n">
        <f aca="false">E17*D19</f>
        <v>21.6</v>
      </c>
      <c r="F19" s="29"/>
      <c r="G19" s="43"/>
      <c r="H19" s="29" t="n">
        <f aca="false">F19*G19</f>
        <v>0</v>
      </c>
      <c r="I19" s="35" t="n">
        <v>0</v>
      </c>
      <c r="J19" s="36" t="n">
        <f aca="false">ROUND(H19*0.07,2)*10</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15" hidden="false" customHeight="false" outlineLevel="0" collapsed="false">
      <c r="A20" s="38"/>
      <c r="B20" s="39" t="s">
        <v>41</v>
      </c>
      <c r="C20" s="40" t="s">
        <v>40</v>
      </c>
      <c r="D20" s="41" t="n">
        <v>0.13</v>
      </c>
      <c r="E20" s="42" t="n">
        <f aca="false">E17*D20</f>
        <v>56.16</v>
      </c>
      <c r="F20" s="29"/>
      <c r="G20" s="43"/>
      <c r="H20" s="29" t="n">
        <f aca="false">F20*G20</f>
        <v>0</v>
      </c>
      <c r="I20" s="35" t="n">
        <v>0</v>
      </c>
      <c r="J20" s="36" t="n">
        <f aca="false">ROUND(H20*0.07,2)*10</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15" hidden="false" customHeight="false" outlineLevel="0" collapsed="false">
      <c r="A21" s="30" t="n">
        <v>6</v>
      </c>
      <c r="B21" s="31" t="s">
        <v>42</v>
      </c>
      <c r="C21" s="32" t="s">
        <v>37</v>
      </c>
      <c r="D21" s="33"/>
      <c r="E21" s="34" t="n">
        <v>16</v>
      </c>
      <c r="F21" s="29" t="n">
        <v>0</v>
      </c>
      <c r="G21" s="29" t="n">
        <f aca="false">A$1</f>
        <v>0</v>
      </c>
      <c r="H21" s="29" t="n">
        <f aca="false">F21*G21</f>
        <v>0</v>
      </c>
      <c r="I21" s="35" t="n">
        <v>0</v>
      </c>
      <c r="J21" s="36" t="n">
        <f aca="false">ROUND(H21*0.07,2)*10</f>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customFormat="false" ht="15" hidden="false" customHeight="false" outlineLevel="0" collapsed="false">
      <c r="A22" s="38"/>
      <c r="B22" s="39" t="s">
        <v>43</v>
      </c>
      <c r="C22" s="40" t="s">
        <v>37</v>
      </c>
      <c r="D22" s="41" t="n">
        <v>1.03</v>
      </c>
      <c r="E22" s="42" t="n">
        <f aca="false">E21*D22</f>
        <v>16.48</v>
      </c>
      <c r="F22" s="29"/>
      <c r="G22" s="43"/>
      <c r="H22" s="29" t="n">
        <f aca="false">F22*G22</f>
        <v>0</v>
      </c>
      <c r="I22" s="35" t="n">
        <v>0</v>
      </c>
      <c r="J22" s="36" t="n">
        <f aca="false">ROUND(H22*0.07,2)*10</f>
        <v>0</v>
      </c>
      <c r="K22" s="29" t="n">
        <f aca="false">ROUND(H22+I22+J22,2)</f>
        <v>0</v>
      </c>
      <c r="L22" s="29" t="n">
        <f aca="false">ROUND(E22*F22,2)</f>
        <v>0</v>
      </c>
      <c r="M22" s="29" t="n">
        <f aca="false">ROUND(E22*H22,2)</f>
        <v>0</v>
      </c>
      <c r="N22" s="29" t="n">
        <f aca="false">ROUND(E22*I22,2)</f>
        <v>0</v>
      </c>
      <c r="O22" s="29" t="n">
        <f aca="false">ROUND(E22*J22,2)</f>
        <v>0</v>
      </c>
      <c r="P22" s="29" t="n">
        <f aca="false">ROUND(M22+N22+O22,2)</f>
        <v>0</v>
      </c>
    </row>
    <row r="23" customFormat="false" ht="15" hidden="false" customHeight="false" outlineLevel="0" collapsed="false">
      <c r="A23" s="38"/>
      <c r="B23" s="39" t="s">
        <v>39</v>
      </c>
      <c r="C23" s="40" t="s">
        <v>40</v>
      </c>
      <c r="D23" s="41" t="n">
        <v>0.05</v>
      </c>
      <c r="E23" s="42" t="n">
        <f aca="false">E21*D23</f>
        <v>0.8</v>
      </c>
      <c r="F23" s="29"/>
      <c r="G23" s="43"/>
      <c r="H23" s="29" t="n">
        <f aca="false">F23*G23</f>
        <v>0</v>
      </c>
      <c r="I23" s="35" t="n">
        <v>0</v>
      </c>
      <c r="J23" s="36" t="n">
        <f aca="false">ROUND(H23*0.07,2)*10</f>
        <v>0</v>
      </c>
      <c r="K23" s="29" t="n">
        <f aca="false">ROUND(H23+I23+J23,2)</f>
        <v>0</v>
      </c>
      <c r="L23" s="29" t="n">
        <f aca="false">ROUND(E23*F23,2)</f>
        <v>0</v>
      </c>
      <c r="M23" s="29" t="n">
        <f aca="false">ROUND(E23*H23,2)</f>
        <v>0</v>
      </c>
      <c r="N23" s="29" t="n">
        <f aca="false">ROUND(E23*I23,2)</f>
        <v>0</v>
      </c>
      <c r="O23" s="29" t="n">
        <f aca="false">ROUND(E23*J23,2)</f>
        <v>0</v>
      </c>
      <c r="P23" s="29" t="n">
        <f aca="false">ROUND(M23+N23+O23,2)</f>
        <v>0</v>
      </c>
    </row>
    <row r="24" customFormat="false" ht="15" hidden="false" customHeight="false" outlineLevel="0" collapsed="false">
      <c r="A24" s="38"/>
      <c r="B24" s="39" t="s">
        <v>41</v>
      </c>
      <c r="C24" s="40" t="s">
        <v>40</v>
      </c>
      <c r="D24" s="41" t="n">
        <v>0.13</v>
      </c>
      <c r="E24" s="42" t="n">
        <f aca="false">E21*D24</f>
        <v>2.08</v>
      </c>
      <c r="F24" s="29"/>
      <c r="G24" s="43"/>
      <c r="H24" s="29" t="n">
        <f aca="false">F24*G24</f>
        <v>0</v>
      </c>
      <c r="I24" s="35" t="n">
        <v>0</v>
      </c>
      <c r="J24" s="36" t="n">
        <f aca="false">ROUND(H24*0.07,2)*10</f>
        <v>0</v>
      </c>
      <c r="K24" s="29" t="n">
        <f aca="false">ROUND(H24+I24+J24,2)</f>
        <v>0</v>
      </c>
      <c r="L24" s="29" t="n">
        <f aca="false">ROUND(E24*F24,2)</f>
        <v>0</v>
      </c>
      <c r="M24" s="29" t="n">
        <f aca="false">ROUND(E24*H24,2)</f>
        <v>0</v>
      </c>
      <c r="N24" s="29" t="n">
        <f aca="false">ROUND(E24*I24,2)</f>
        <v>0</v>
      </c>
      <c r="O24" s="29" t="n">
        <f aca="false">ROUND(E24*J24,2)</f>
        <v>0</v>
      </c>
      <c r="P24" s="29" t="n">
        <f aca="false">ROUND(M24+N24+O24,2)</f>
        <v>0</v>
      </c>
    </row>
    <row r="25" customFormat="false" ht="25.5" hidden="false" customHeight="false" outlineLevel="0" collapsed="false">
      <c r="A25" s="30" t="n">
        <v>7</v>
      </c>
      <c r="B25" s="31" t="s">
        <v>44</v>
      </c>
      <c r="C25" s="32" t="s">
        <v>37</v>
      </c>
      <c r="D25" s="33"/>
      <c r="E25" s="34" t="n">
        <v>775</v>
      </c>
      <c r="F25" s="29" t="n">
        <v>0</v>
      </c>
      <c r="G25" s="29" t="n">
        <f aca="false">A$1</f>
        <v>0</v>
      </c>
      <c r="H25" s="29" t="n">
        <f aca="false">F25*G25</f>
        <v>0</v>
      </c>
      <c r="I25" s="35" t="n">
        <v>0</v>
      </c>
      <c r="J25" s="36" t="n">
        <f aca="false">ROUND(H25*0.07,2)*10</f>
        <v>0</v>
      </c>
      <c r="K25" s="29" t="n">
        <f aca="false">ROUND(H25+I25+J25,2)</f>
        <v>0</v>
      </c>
      <c r="L25" s="29" t="n">
        <f aca="false">ROUND(E25*F25,2)</f>
        <v>0</v>
      </c>
      <c r="M25" s="29" t="n">
        <f aca="false">ROUND(E25*H25,2)</f>
        <v>0</v>
      </c>
      <c r="N25" s="29" t="n">
        <f aca="false">ROUND(E25*I25,2)</f>
        <v>0</v>
      </c>
      <c r="O25" s="29" t="n">
        <f aca="false">ROUND(E25*J25,2)</f>
        <v>0</v>
      </c>
      <c r="P25" s="29" t="n">
        <f aca="false">ROUND(M25+N25+O25,2)</f>
        <v>0</v>
      </c>
    </row>
    <row r="26" customFormat="false" ht="15" hidden="false" customHeight="false" outlineLevel="0" collapsed="false">
      <c r="A26" s="38"/>
      <c r="B26" s="39" t="s">
        <v>45</v>
      </c>
      <c r="C26" s="40" t="s">
        <v>37</v>
      </c>
      <c r="D26" s="41" t="n">
        <v>1.03</v>
      </c>
      <c r="E26" s="42" t="n">
        <f aca="false">E25*D26</f>
        <v>798.25</v>
      </c>
      <c r="F26" s="29"/>
      <c r="G26" s="43"/>
      <c r="H26" s="29" t="n">
        <f aca="false">F26*G26</f>
        <v>0</v>
      </c>
      <c r="I26" s="35" t="n">
        <v>0</v>
      </c>
      <c r="J26" s="36" t="n">
        <f aca="false">ROUND(H26*0.07,2)*10</f>
        <v>0</v>
      </c>
      <c r="K26" s="29" t="n">
        <f aca="false">ROUND(H26+I26+J26,2)</f>
        <v>0</v>
      </c>
      <c r="L26" s="29" t="n">
        <f aca="false">ROUND(E26*F26,2)</f>
        <v>0</v>
      </c>
      <c r="M26" s="29" t="n">
        <f aca="false">ROUND(E26*H26,2)</f>
        <v>0</v>
      </c>
      <c r="N26" s="29" t="n">
        <f aca="false">ROUND(E26*I26,2)</f>
        <v>0</v>
      </c>
      <c r="O26" s="29" t="n">
        <f aca="false">ROUND(E26*J26,2)</f>
        <v>0</v>
      </c>
      <c r="P26" s="29" t="n">
        <f aca="false">ROUND(M26+N26+O26,2)</f>
        <v>0</v>
      </c>
    </row>
    <row r="27" customFormat="false" ht="15" hidden="false" customHeight="false" outlineLevel="0" collapsed="false">
      <c r="A27" s="38"/>
      <c r="B27" s="39" t="s">
        <v>39</v>
      </c>
      <c r="C27" s="40" t="s">
        <v>40</v>
      </c>
      <c r="D27" s="41" t="n">
        <v>0.05</v>
      </c>
      <c r="E27" s="42" t="n">
        <f aca="false">E25*D27</f>
        <v>38.75</v>
      </c>
      <c r="F27" s="29"/>
      <c r="G27" s="43"/>
      <c r="H27" s="29" t="n">
        <f aca="false">F27*G27</f>
        <v>0</v>
      </c>
      <c r="I27" s="35" t="n">
        <v>0</v>
      </c>
      <c r="J27" s="36" t="n">
        <f aca="false">ROUND(H27*0.07,2)*10</f>
        <v>0</v>
      </c>
      <c r="K27" s="29" t="n">
        <f aca="false">ROUND(H27+I27+J27,2)</f>
        <v>0</v>
      </c>
      <c r="L27" s="29" t="n">
        <f aca="false">ROUND(E27*F27,2)</f>
        <v>0</v>
      </c>
      <c r="M27" s="29" t="n">
        <f aca="false">ROUND(E27*H27,2)</f>
        <v>0</v>
      </c>
      <c r="N27" s="29" t="n">
        <f aca="false">ROUND(E27*I27,2)</f>
        <v>0</v>
      </c>
      <c r="O27" s="29" t="n">
        <f aca="false">ROUND(E27*J27,2)</f>
        <v>0</v>
      </c>
      <c r="P27" s="29" t="n">
        <f aca="false">ROUND(M27+N27+O27,2)</f>
        <v>0</v>
      </c>
    </row>
    <row r="28" customFormat="false" ht="15" hidden="false" customHeight="false" outlineLevel="0" collapsed="false">
      <c r="A28" s="38"/>
      <c r="B28" s="39" t="s">
        <v>41</v>
      </c>
      <c r="C28" s="40" t="s">
        <v>40</v>
      </c>
      <c r="D28" s="41" t="n">
        <v>0.13</v>
      </c>
      <c r="E28" s="42" t="n">
        <f aca="false">E25*D28</f>
        <v>100.75</v>
      </c>
      <c r="F28" s="29"/>
      <c r="G28" s="43"/>
      <c r="H28" s="29" t="n">
        <f aca="false">F28*G28</f>
        <v>0</v>
      </c>
      <c r="I28" s="35" t="n">
        <v>0</v>
      </c>
      <c r="J28" s="36" t="n">
        <f aca="false">ROUND(H28*0.07,2)*10</f>
        <v>0</v>
      </c>
      <c r="K28" s="29" t="n">
        <f aca="false">ROUND(H28+I28+J28,2)</f>
        <v>0</v>
      </c>
      <c r="L28" s="29" t="n">
        <f aca="false">ROUND(E28*F28,2)</f>
        <v>0</v>
      </c>
      <c r="M28" s="29" t="n">
        <f aca="false">ROUND(E28*H28,2)</f>
        <v>0</v>
      </c>
      <c r="N28" s="29" t="n">
        <f aca="false">ROUND(E28*I28,2)</f>
        <v>0</v>
      </c>
      <c r="O28" s="29" t="n">
        <f aca="false">ROUND(E28*J28,2)</f>
        <v>0</v>
      </c>
      <c r="P28" s="29" t="n">
        <f aca="false">ROUND(M28+N28+O28,2)</f>
        <v>0</v>
      </c>
    </row>
    <row r="29" customFormat="false" ht="15" hidden="false" customHeight="false" outlineLevel="0" collapsed="false">
      <c r="A29" s="30" t="n">
        <v>8</v>
      </c>
      <c r="B29" s="31" t="s">
        <v>46</v>
      </c>
      <c r="C29" s="32" t="s">
        <v>37</v>
      </c>
      <c r="D29" s="33"/>
      <c r="E29" s="34" t="n">
        <v>800</v>
      </c>
      <c r="F29" s="29" t="n">
        <v>0</v>
      </c>
      <c r="G29" s="29" t="n">
        <f aca="false">A$1</f>
        <v>0</v>
      </c>
      <c r="H29" s="29" t="n">
        <f aca="false">F29*G29</f>
        <v>0</v>
      </c>
      <c r="I29" s="35" t="n">
        <v>0</v>
      </c>
      <c r="J29" s="36" t="n">
        <f aca="false">ROUND(H29*0.07,2)*10</f>
        <v>0</v>
      </c>
      <c r="K29" s="29" t="n">
        <f aca="false">ROUND(H29+I29+J29,2)</f>
        <v>0</v>
      </c>
      <c r="L29" s="29" t="n">
        <f aca="false">ROUND(E29*F29,2)</f>
        <v>0</v>
      </c>
      <c r="M29" s="29" t="n">
        <f aca="false">ROUND(E29*H29,2)</f>
        <v>0</v>
      </c>
      <c r="N29" s="29" t="n">
        <f aca="false">ROUND(E29*I29,2)</f>
        <v>0</v>
      </c>
      <c r="O29" s="29" t="n">
        <f aca="false">ROUND(E29*J29,2)</f>
        <v>0</v>
      </c>
      <c r="P29" s="29" t="n">
        <f aca="false">ROUND(M29+N29+O29,2)</f>
        <v>0</v>
      </c>
    </row>
    <row r="30" customFormat="false" ht="25.5" hidden="false" customHeight="false" outlineLevel="0" collapsed="false">
      <c r="A30" s="38"/>
      <c r="B30" s="39" t="s">
        <v>109</v>
      </c>
      <c r="C30" s="40" t="s">
        <v>37</v>
      </c>
      <c r="D30" s="41" t="n">
        <v>1.03</v>
      </c>
      <c r="E30" s="42" t="n">
        <f aca="false">E29*D30</f>
        <v>824</v>
      </c>
      <c r="F30" s="29"/>
      <c r="G30" s="43"/>
      <c r="H30" s="29" t="n">
        <f aca="false">F30*G30</f>
        <v>0</v>
      </c>
      <c r="I30" s="35" t="n">
        <v>0</v>
      </c>
      <c r="J30" s="36" t="n">
        <f aca="false">ROUND(H30*0.07,2)*10</f>
        <v>0</v>
      </c>
      <c r="K30" s="29" t="n">
        <f aca="false">ROUND(H30+I30+J30,2)</f>
        <v>0</v>
      </c>
      <c r="L30" s="29" t="n">
        <f aca="false">ROUND(E30*F30,2)</f>
        <v>0</v>
      </c>
      <c r="M30" s="29" t="n">
        <f aca="false">ROUND(E30*H30,2)</f>
        <v>0</v>
      </c>
      <c r="N30" s="29" t="n">
        <f aca="false">ROUND(E30*I30,2)</f>
        <v>0</v>
      </c>
      <c r="O30" s="29" t="n">
        <f aca="false">ROUND(E30*J30,2)</f>
        <v>0</v>
      </c>
      <c r="P30" s="29" t="n">
        <f aca="false">ROUND(M30+N30+O30,2)</f>
        <v>0</v>
      </c>
    </row>
    <row r="31" customFormat="false" ht="15" hidden="false" customHeight="false" outlineLevel="0" collapsed="false">
      <c r="A31" s="38"/>
      <c r="B31" s="39" t="s">
        <v>39</v>
      </c>
      <c r="C31" s="40" t="s">
        <v>40</v>
      </c>
      <c r="D31" s="41" t="n">
        <v>0.05</v>
      </c>
      <c r="E31" s="42" t="n">
        <f aca="false">E29*D31</f>
        <v>40</v>
      </c>
      <c r="F31" s="29"/>
      <c r="G31" s="43"/>
      <c r="H31" s="29" t="n">
        <f aca="false">F31*G31</f>
        <v>0</v>
      </c>
      <c r="I31" s="35" t="n">
        <v>0</v>
      </c>
      <c r="J31" s="36" t="n">
        <f aca="false">ROUND(H31*0.07,2)*10</f>
        <v>0</v>
      </c>
      <c r="K31" s="29" t="n">
        <f aca="false">ROUND(H31+I31+J31,2)</f>
        <v>0</v>
      </c>
      <c r="L31" s="29" t="n">
        <f aca="false">ROUND(E31*F31,2)</f>
        <v>0</v>
      </c>
      <c r="M31" s="29" t="n">
        <f aca="false">ROUND(E31*H31,2)</f>
        <v>0</v>
      </c>
      <c r="N31" s="29" t="n">
        <f aca="false">ROUND(E31*I31,2)</f>
        <v>0</v>
      </c>
      <c r="O31" s="29" t="n">
        <f aca="false">ROUND(E31*J31,2)</f>
        <v>0</v>
      </c>
      <c r="P31" s="29" t="n">
        <f aca="false">ROUND(M31+N31+O31,2)</f>
        <v>0</v>
      </c>
    </row>
    <row r="32" customFormat="false" ht="15" hidden="false" customHeight="false" outlineLevel="0" collapsed="false">
      <c r="A32" s="38"/>
      <c r="B32" s="39" t="s">
        <v>41</v>
      </c>
      <c r="C32" s="40" t="s">
        <v>40</v>
      </c>
      <c r="D32" s="41" t="n">
        <v>0.13</v>
      </c>
      <c r="E32" s="42" t="n">
        <f aca="false">E29*D32</f>
        <v>104</v>
      </c>
      <c r="F32" s="29"/>
      <c r="G32" s="43"/>
      <c r="H32" s="29" t="n">
        <f aca="false">F32*G32</f>
        <v>0</v>
      </c>
      <c r="I32" s="35" t="n">
        <v>0</v>
      </c>
      <c r="J32" s="36" t="n">
        <f aca="false">ROUND(H32*0.07,2)*10</f>
        <v>0</v>
      </c>
      <c r="K32" s="29" t="n">
        <f aca="false">ROUND(H32+I32+J32,2)</f>
        <v>0</v>
      </c>
      <c r="L32" s="29" t="n">
        <f aca="false">ROUND(E32*F32,2)</f>
        <v>0</v>
      </c>
      <c r="M32" s="29" t="n">
        <f aca="false">ROUND(E32*H32,2)</f>
        <v>0</v>
      </c>
      <c r="N32" s="29" t="n">
        <f aca="false">ROUND(E32*I32,2)</f>
        <v>0</v>
      </c>
      <c r="O32" s="29" t="n">
        <f aca="false">ROUND(E32*J32,2)</f>
        <v>0</v>
      </c>
      <c r="P32" s="29" t="n">
        <f aca="false">ROUND(M32+N32+O32,2)</f>
        <v>0</v>
      </c>
    </row>
    <row r="33" customFormat="false" ht="15" hidden="false" customHeight="false" outlineLevel="0" collapsed="false">
      <c r="A33" s="30" t="n">
        <v>9</v>
      </c>
      <c r="B33" s="31" t="s">
        <v>50</v>
      </c>
      <c r="C33" s="32" t="s">
        <v>37</v>
      </c>
      <c r="D33" s="33"/>
      <c r="E33" s="34" t="n">
        <v>36</v>
      </c>
      <c r="F33" s="29" t="n">
        <v>0</v>
      </c>
      <c r="G33" s="29" t="n">
        <f aca="false">A$1</f>
        <v>0</v>
      </c>
      <c r="H33" s="29" t="n">
        <f aca="false">F33*G33</f>
        <v>0</v>
      </c>
      <c r="I33" s="35" t="n">
        <v>0</v>
      </c>
      <c r="J33" s="36" t="n">
        <f aca="false">ROUND(H33*0.07,2)*10</f>
        <v>0</v>
      </c>
      <c r="K33" s="29" t="n">
        <f aca="false">ROUND(H33+I33+J33,2)</f>
        <v>0</v>
      </c>
      <c r="L33" s="29" t="n">
        <f aca="false">ROUND(E33*F33,2)</f>
        <v>0</v>
      </c>
      <c r="M33" s="29" t="n">
        <f aca="false">ROUND(E33*H33,2)</f>
        <v>0</v>
      </c>
      <c r="N33" s="29" t="n">
        <f aca="false">ROUND(E33*I33,2)</f>
        <v>0</v>
      </c>
      <c r="O33" s="29" t="n">
        <f aca="false">ROUND(E33*J33,2)</f>
        <v>0</v>
      </c>
      <c r="P33" s="29" t="n">
        <f aca="false">ROUND(M33+N33+O33,2)</f>
        <v>0</v>
      </c>
    </row>
    <row r="34" customFormat="false" ht="15" hidden="false" customHeight="false" outlineLevel="0" collapsed="false">
      <c r="A34" s="38"/>
      <c r="B34" s="39" t="s">
        <v>51</v>
      </c>
      <c r="C34" s="40" t="s">
        <v>37</v>
      </c>
      <c r="D34" s="41" t="n">
        <v>1.03</v>
      </c>
      <c r="E34" s="42" t="n">
        <f aca="false">E33*D34</f>
        <v>37.08</v>
      </c>
      <c r="F34" s="29"/>
      <c r="G34" s="43"/>
      <c r="H34" s="29" t="n">
        <f aca="false">F34*G34</f>
        <v>0</v>
      </c>
      <c r="I34" s="35" t="n">
        <v>0</v>
      </c>
      <c r="J34" s="36" t="n">
        <f aca="false">ROUND(H34*0.07,2)*10</f>
        <v>0</v>
      </c>
      <c r="K34" s="29" t="n">
        <f aca="false">ROUND(H34+I34+J34,2)</f>
        <v>0</v>
      </c>
      <c r="L34" s="29" t="n">
        <f aca="false">ROUND(E34*F34,2)</f>
        <v>0</v>
      </c>
      <c r="M34" s="29" t="n">
        <f aca="false">ROUND(E34*H34,2)</f>
        <v>0</v>
      </c>
      <c r="N34" s="29" t="n">
        <f aca="false">ROUND(E34*I34,2)</f>
        <v>0</v>
      </c>
      <c r="O34" s="29" t="n">
        <f aca="false">ROUND(E34*J34,2)</f>
        <v>0</v>
      </c>
      <c r="P34" s="29" t="n">
        <f aca="false">ROUND(M34+N34+O34,2)</f>
        <v>0</v>
      </c>
    </row>
    <row r="35" customFormat="false" ht="15" hidden="false" customHeight="false" outlineLevel="0" collapsed="false">
      <c r="A35" s="38"/>
      <c r="B35" s="39" t="s">
        <v>39</v>
      </c>
      <c r="C35" s="40" t="s">
        <v>40</v>
      </c>
      <c r="D35" s="41" t="n">
        <v>0.05</v>
      </c>
      <c r="E35" s="42" t="n">
        <f aca="false">E33*D35</f>
        <v>1.8</v>
      </c>
      <c r="F35" s="29"/>
      <c r="G35" s="43"/>
      <c r="H35" s="29" t="n">
        <f aca="false">F35*G35</f>
        <v>0</v>
      </c>
      <c r="I35" s="35" t="n">
        <v>0</v>
      </c>
      <c r="J35" s="36" t="n">
        <f aca="false">ROUND(H35*0.07,2)*10</f>
        <v>0</v>
      </c>
      <c r="K35" s="29" t="n">
        <f aca="false">ROUND(H35+I35+J35,2)</f>
        <v>0</v>
      </c>
      <c r="L35" s="29" t="n">
        <f aca="false">ROUND(E35*F35,2)</f>
        <v>0</v>
      </c>
      <c r="M35" s="29" t="n">
        <f aca="false">ROUND(E35*H35,2)</f>
        <v>0</v>
      </c>
      <c r="N35" s="29" t="n">
        <f aca="false">ROUND(E35*I35,2)</f>
        <v>0</v>
      </c>
      <c r="O35" s="29" t="n">
        <f aca="false">ROUND(E35*J35,2)</f>
        <v>0</v>
      </c>
      <c r="P35" s="29" t="n">
        <f aca="false">ROUND(M35+N35+O35,2)</f>
        <v>0</v>
      </c>
    </row>
    <row r="36" customFormat="false" ht="15" hidden="false" customHeight="false" outlineLevel="0" collapsed="false">
      <c r="A36" s="38"/>
      <c r="B36" s="39" t="s">
        <v>41</v>
      </c>
      <c r="C36" s="40" t="s">
        <v>40</v>
      </c>
      <c r="D36" s="41" t="n">
        <v>0.13</v>
      </c>
      <c r="E36" s="42" t="n">
        <f aca="false">E33*D36</f>
        <v>4.68</v>
      </c>
      <c r="F36" s="29"/>
      <c r="G36" s="43"/>
      <c r="H36" s="29" t="n">
        <f aca="false">F36*G36</f>
        <v>0</v>
      </c>
      <c r="I36" s="35" t="n">
        <v>0</v>
      </c>
      <c r="J36" s="36" t="n">
        <f aca="false">ROUND(H36*0.07,2)*10</f>
        <v>0</v>
      </c>
      <c r="K36" s="29" t="n">
        <f aca="false">ROUND(H36+I36+J36,2)</f>
        <v>0</v>
      </c>
      <c r="L36" s="29" t="n">
        <f aca="false">ROUND(E36*F36,2)</f>
        <v>0</v>
      </c>
      <c r="M36" s="29" t="n">
        <f aca="false">ROUND(E36*H36,2)</f>
        <v>0</v>
      </c>
      <c r="N36" s="29" t="n">
        <f aca="false">ROUND(E36*I36,2)</f>
        <v>0</v>
      </c>
      <c r="O36" s="29" t="n">
        <f aca="false">ROUND(E36*J36,2)</f>
        <v>0</v>
      </c>
      <c r="P36" s="29" t="n">
        <f aca="false">ROUND(M36+N36+O36,2)</f>
        <v>0</v>
      </c>
    </row>
    <row r="37" customFormat="false" ht="15" hidden="false" customHeight="false" outlineLevel="0" collapsed="false">
      <c r="A37" s="30" t="n">
        <v>10</v>
      </c>
      <c r="B37" s="31" t="s">
        <v>110</v>
      </c>
      <c r="C37" s="32" t="s">
        <v>37</v>
      </c>
      <c r="D37" s="33"/>
      <c r="E37" s="34" t="n">
        <v>96</v>
      </c>
      <c r="F37" s="29" t="n">
        <v>0</v>
      </c>
      <c r="G37" s="29" t="n">
        <f aca="false">A$1</f>
        <v>0</v>
      </c>
      <c r="H37" s="29" t="n">
        <f aca="false">F37*G37</f>
        <v>0</v>
      </c>
      <c r="I37" s="35" t="n">
        <v>0</v>
      </c>
      <c r="J37" s="36" t="n">
        <f aca="false">ROUND(H37*0.07,2)*10</f>
        <v>0</v>
      </c>
      <c r="K37" s="29" t="n">
        <f aca="false">ROUND(H37+I37+J37,2)</f>
        <v>0</v>
      </c>
      <c r="L37" s="29" t="n">
        <f aca="false">ROUND(E37*F37,2)</f>
        <v>0</v>
      </c>
      <c r="M37" s="29" t="n">
        <f aca="false">ROUND(E37*H37,2)</f>
        <v>0</v>
      </c>
      <c r="N37" s="29" t="n">
        <f aca="false">ROUND(E37*I37,2)</f>
        <v>0</v>
      </c>
      <c r="O37" s="29" t="n">
        <f aca="false">ROUND(E37*J37,2)</f>
        <v>0</v>
      </c>
      <c r="P37" s="29" t="n">
        <f aca="false">ROUND(M37+N37+O37,2)</f>
        <v>0</v>
      </c>
    </row>
    <row r="38" customFormat="false" ht="15" hidden="false" customHeight="false" outlineLevel="0" collapsed="false">
      <c r="A38" s="38"/>
      <c r="B38" s="39" t="s">
        <v>111</v>
      </c>
      <c r="C38" s="40" t="s">
        <v>40</v>
      </c>
      <c r="D38" s="41" t="n">
        <v>0.09</v>
      </c>
      <c r="E38" s="42" t="n">
        <f aca="false">E37*D38</f>
        <v>8.64</v>
      </c>
      <c r="F38" s="29"/>
      <c r="G38" s="43"/>
      <c r="H38" s="29" t="n">
        <f aca="false">F38*G38</f>
        <v>0</v>
      </c>
      <c r="I38" s="35" t="n">
        <v>0</v>
      </c>
      <c r="J38" s="36" t="n">
        <f aca="false">ROUND(H38*0.07,2)*10</f>
        <v>0</v>
      </c>
      <c r="K38" s="29" t="n">
        <f aca="false">ROUND(H38+I38+J38,2)</f>
        <v>0</v>
      </c>
      <c r="L38" s="29" t="n">
        <f aca="false">ROUND(E38*F38,2)</f>
        <v>0</v>
      </c>
      <c r="M38" s="29" t="n">
        <f aca="false">ROUND(E38*H38,2)</f>
        <v>0</v>
      </c>
      <c r="N38" s="29" t="n">
        <f aca="false">ROUND(E38*I38,2)</f>
        <v>0</v>
      </c>
      <c r="O38" s="29" t="n">
        <f aca="false">ROUND(E38*J38,2)</f>
        <v>0</v>
      </c>
      <c r="P38" s="29" t="n">
        <f aca="false">ROUND(M38+N38+O38,2)</f>
        <v>0</v>
      </c>
    </row>
    <row r="39" customFormat="false" ht="12.75" hidden="false" customHeight="false" outlineLevel="0" collapsed="false">
      <c r="A39" s="25"/>
      <c r="B39" s="44" t="s">
        <v>112</v>
      </c>
      <c r="C39" s="27"/>
      <c r="D39" s="27"/>
      <c r="E39" s="28"/>
      <c r="F39" s="29"/>
      <c r="G39" s="29"/>
      <c r="H39" s="29"/>
      <c r="I39" s="29"/>
      <c r="J39" s="29"/>
      <c r="K39" s="29"/>
      <c r="L39" s="29"/>
      <c r="M39" s="29"/>
      <c r="N39" s="29"/>
      <c r="O39" s="29"/>
      <c r="P39" s="29"/>
    </row>
    <row r="40" customFormat="false" ht="15" hidden="false" customHeight="false" outlineLevel="0" collapsed="false">
      <c r="A40" s="30" t="n">
        <v>11</v>
      </c>
      <c r="B40" s="31" t="s">
        <v>53</v>
      </c>
      <c r="C40" s="32" t="s">
        <v>40</v>
      </c>
      <c r="D40" s="33"/>
      <c r="E40" s="34" t="n">
        <v>140</v>
      </c>
      <c r="F40" s="29" t="n">
        <v>0</v>
      </c>
      <c r="G40" s="29" t="n">
        <f aca="false">A$1</f>
        <v>0</v>
      </c>
      <c r="H40" s="29" t="n">
        <f aca="false">F40*G40</f>
        <v>0</v>
      </c>
      <c r="I40" s="35" t="n">
        <v>0</v>
      </c>
      <c r="J40" s="36" t="n">
        <f aca="false">ROUND(H40*0.07,2)*10</f>
        <v>0</v>
      </c>
      <c r="K40" s="29" t="n">
        <f aca="false">ROUND(H40+I40+J40,2)</f>
        <v>0</v>
      </c>
      <c r="L40" s="29" t="n">
        <f aca="false">ROUND(E40*F40,2)</f>
        <v>0</v>
      </c>
      <c r="M40" s="29" t="n">
        <f aca="false">ROUND(E40*H40,2)</f>
        <v>0</v>
      </c>
      <c r="N40" s="29" t="n">
        <f aca="false">ROUND(E40*I40,2)</f>
        <v>0</v>
      </c>
      <c r="O40" s="29" t="n">
        <f aca="false">ROUND(E40*J40,2)</f>
        <v>0</v>
      </c>
      <c r="P40" s="29" t="n">
        <f aca="false">ROUND(M40+N40+O40,2)</f>
        <v>0</v>
      </c>
    </row>
    <row r="41" customFormat="false" ht="15" hidden="false" customHeight="false" outlineLevel="0" collapsed="false">
      <c r="A41" s="30" t="n">
        <v>12</v>
      </c>
      <c r="B41" s="31" t="s">
        <v>54</v>
      </c>
      <c r="C41" s="32" t="s">
        <v>37</v>
      </c>
      <c r="D41" s="33"/>
      <c r="E41" s="34" t="n">
        <v>84</v>
      </c>
      <c r="F41" s="29" t="n">
        <v>0</v>
      </c>
      <c r="G41" s="29" t="n">
        <f aca="false">A$1</f>
        <v>0</v>
      </c>
      <c r="H41" s="29" t="n">
        <f aca="false">F41*G41</f>
        <v>0</v>
      </c>
      <c r="I41" s="35" t="n">
        <v>0</v>
      </c>
      <c r="J41" s="36" t="n">
        <f aca="false">ROUND(H41*0.07,2)*10</f>
        <v>0</v>
      </c>
      <c r="K41" s="29" t="n">
        <f aca="false">ROUND(H41+I41+J41,2)</f>
        <v>0</v>
      </c>
      <c r="L41" s="29" t="n">
        <f aca="false">ROUND(E41*F41,2)</f>
        <v>0</v>
      </c>
      <c r="M41" s="29" t="n">
        <f aca="false">ROUND(E41*H41,2)</f>
        <v>0</v>
      </c>
      <c r="N41" s="29" t="n">
        <f aca="false">ROUND(E41*I41,2)</f>
        <v>0</v>
      </c>
      <c r="O41" s="29" t="n">
        <f aca="false">ROUND(E41*J41,2)</f>
        <v>0</v>
      </c>
      <c r="P41" s="29" t="n">
        <f aca="false">ROUND(M41+N41+O41,2)</f>
        <v>0</v>
      </c>
    </row>
    <row r="42" customFormat="false" ht="15" hidden="false" customHeight="false" outlineLevel="0" collapsed="false">
      <c r="A42" s="38"/>
      <c r="B42" s="39" t="s">
        <v>55</v>
      </c>
      <c r="C42" s="40" t="s">
        <v>40</v>
      </c>
      <c r="D42" s="41" t="n">
        <v>0.17</v>
      </c>
      <c r="E42" s="42" t="n">
        <f aca="false">E41*D42</f>
        <v>14.28</v>
      </c>
      <c r="F42" s="29"/>
      <c r="G42" s="43"/>
      <c r="H42" s="29" t="n">
        <f aca="false">F42*G42</f>
        <v>0</v>
      </c>
      <c r="I42" s="35" t="n">
        <v>0</v>
      </c>
      <c r="J42" s="36" t="n">
        <f aca="false">ROUND(H42*0.07,2)*10</f>
        <v>0</v>
      </c>
      <c r="K42" s="29" t="n">
        <f aca="false">ROUND(H42+I42+J42,2)</f>
        <v>0</v>
      </c>
      <c r="L42" s="29" t="n">
        <f aca="false">ROUND(E42*F42,2)</f>
        <v>0</v>
      </c>
      <c r="M42" s="29" t="n">
        <f aca="false">ROUND(E42*H42,2)</f>
        <v>0</v>
      </c>
      <c r="N42" s="29" t="n">
        <f aca="false">ROUND(E42*I42,2)</f>
        <v>0</v>
      </c>
      <c r="O42" s="29" t="n">
        <f aca="false">ROUND(E42*J42,2)</f>
        <v>0</v>
      </c>
      <c r="P42" s="29" t="n">
        <f aca="false">ROUND(M42+N42+O42,2)</f>
        <v>0</v>
      </c>
    </row>
    <row r="43" customFormat="false" ht="15" hidden="false" customHeight="false" outlineLevel="0" collapsed="false">
      <c r="A43" s="30" t="n">
        <v>13</v>
      </c>
      <c r="B43" s="31" t="s">
        <v>56</v>
      </c>
      <c r="C43" s="32" t="s">
        <v>37</v>
      </c>
      <c r="D43" s="33"/>
      <c r="E43" s="34" t="n">
        <v>422</v>
      </c>
      <c r="F43" s="29" t="n">
        <v>0</v>
      </c>
      <c r="G43" s="29" t="n">
        <f aca="false">A$1</f>
        <v>0</v>
      </c>
      <c r="H43" s="29" t="n">
        <f aca="false">F43*G43</f>
        <v>0</v>
      </c>
      <c r="I43" s="35" t="n">
        <v>0</v>
      </c>
      <c r="J43" s="36" t="n">
        <f aca="false">ROUND(H43*0.07,2)*10</f>
        <v>0</v>
      </c>
      <c r="K43" s="29" t="n">
        <f aca="false">ROUND(H43+I43+J43,2)</f>
        <v>0</v>
      </c>
      <c r="L43" s="29" t="n">
        <f aca="false">ROUND(E43*F43,2)</f>
        <v>0</v>
      </c>
      <c r="M43" s="29" t="n">
        <f aca="false">ROUND(E43*H43,2)</f>
        <v>0</v>
      </c>
      <c r="N43" s="29" t="n">
        <f aca="false">ROUND(E43*I43,2)</f>
        <v>0</v>
      </c>
      <c r="O43" s="29" t="n">
        <f aca="false">ROUND(E43*J43,2)</f>
        <v>0</v>
      </c>
      <c r="P43" s="29" t="n">
        <f aca="false">ROUND(M43+N43+O43,2)</f>
        <v>0</v>
      </c>
    </row>
    <row r="44" customFormat="false" ht="15" hidden="false" customHeight="false" outlineLevel="0" collapsed="false">
      <c r="A44" s="38"/>
      <c r="B44" s="39" t="s">
        <v>57</v>
      </c>
      <c r="C44" s="40" t="s">
        <v>37</v>
      </c>
      <c r="D44" s="41" t="n">
        <v>1.1</v>
      </c>
      <c r="E44" s="42" t="n">
        <f aca="false">E43*D44</f>
        <v>464.2</v>
      </c>
      <c r="F44" s="29"/>
      <c r="G44" s="43"/>
      <c r="H44" s="29" t="n">
        <f aca="false">F44*G44</f>
        <v>0</v>
      </c>
      <c r="I44" s="35" t="n">
        <v>0</v>
      </c>
      <c r="J44" s="36" t="n">
        <f aca="false">ROUND(H44*0.07,2)*10</f>
        <v>0</v>
      </c>
      <c r="K44" s="29" t="n">
        <f aca="false">ROUND(H44+I44+J44,2)</f>
        <v>0</v>
      </c>
      <c r="L44" s="29" t="n">
        <f aca="false">ROUND(E44*F44,2)</f>
        <v>0</v>
      </c>
      <c r="M44" s="29" t="n">
        <f aca="false">ROUND(E44*H44,2)</f>
        <v>0</v>
      </c>
      <c r="N44" s="29" t="n">
        <f aca="false">ROUND(E44*I44,2)</f>
        <v>0</v>
      </c>
      <c r="O44" s="29" t="n">
        <f aca="false">ROUND(E44*J44,2)</f>
        <v>0</v>
      </c>
      <c r="P44" s="29" t="n">
        <f aca="false">ROUND(M44+N44+O44,2)</f>
        <v>0</v>
      </c>
    </row>
    <row r="45" customFormat="false" ht="15" hidden="false" customHeight="false" outlineLevel="0" collapsed="false">
      <c r="A45" s="30" t="n">
        <v>14</v>
      </c>
      <c r="B45" s="31" t="s">
        <v>58</v>
      </c>
      <c r="C45" s="32" t="s">
        <v>37</v>
      </c>
      <c r="D45" s="33"/>
      <c r="E45" s="34" t="n">
        <v>210</v>
      </c>
      <c r="F45" s="29" t="n">
        <v>0</v>
      </c>
      <c r="G45" s="29" t="n">
        <f aca="false">A$1</f>
        <v>0</v>
      </c>
      <c r="H45" s="29" t="n">
        <f aca="false">F45*G45</f>
        <v>0</v>
      </c>
      <c r="I45" s="35" t="n">
        <v>0</v>
      </c>
      <c r="J45" s="36" t="n">
        <f aca="false">ROUND(H45*0.07,2)*10</f>
        <v>0</v>
      </c>
      <c r="K45" s="29" t="n">
        <f aca="false">ROUND(H45+I45+J45,2)</f>
        <v>0</v>
      </c>
      <c r="L45" s="29" t="n">
        <f aca="false">ROUND(E45*F45,2)</f>
        <v>0</v>
      </c>
      <c r="M45" s="29" t="n">
        <f aca="false">ROUND(E45*H45,2)</f>
        <v>0</v>
      </c>
      <c r="N45" s="29" t="n">
        <f aca="false">ROUND(E45*I45,2)</f>
        <v>0</v>
      </c>
      <c r="O45" s="29" t="n">
        <f aca="false">ROUND(E45*J45,2)</f>
        <v>0</v>
      </c>
      <c r="P45" s="29" t="n">
        <f aca="false">ROUND(M45+N45+O45,2)</f>
        <v>0</v>
      </c>
    </row>
    <row r="46" customFormat="false" ht="12.75" hidden="false" customHeight="false" outlineLevel="0" collapsed="false">
      <c r="A46" s="38"/>
      <c r="B46" s="39" t="s">
        <v>59</v>
      </c>
      <c r="C46" s="40" t="s">
        <v>60</v>
      </c>
      <c r="D46" s="41" t="n">
        <v>10</v>
      </c>
      <c r="E46" s="42" t="n">
        <f aca="false">E45*D46</f>
        <v>2100</v>
      </c>
      <c r="F46" s="29"/>
      <c r="G46" s="43"/>
      <c r="H46" s="29" t="n">
        <f aca="false">F46*G46</f>
        <v>0</v>
      </c>
      <c r="I46" s="35" t="n">
        <v>0</v>
      </c>
      <c r="J46" s="36" t="n">
        <f aca="false">ROUND(H46*0.07,2)*10</f>
        <v>0</v>
      </c>
      <c r="K46" s="29" t="n">
        <f aca="false">ROUND(H46+I46+J46,2)</f>
        <v>0</v>
      </c>
      <c r="L46" s="29" t="n">
        <f aca="false">ROUND(E46*F46,2)</f>
        <v>0</v>
      </c>
      <c r="M46" s="29" t="n">
        <f aca="false">ROUND(E46*H46,2)</f>
        <v>0</v>
      </c>
      <c r="N46" s="29" t="n">
        <f aca="false">ROUND(E46*I46,2)</f>
        <v>0</v>
      </c>
      <c r="O46" s="29" t="n">
        <f aca="false">ROUND(E46*J46,2)</f>
        <v>0</v>
      </c>
      <c r="P46" s="29" t="n">
        <f aca="false">ROUND(M46+N46+O46,2)</f>
        <v>0</v>
      </c>
    </row>
    <row r="47" customFormat="false" ht="15" hidden="false" customHeight="false" outlineLevel="0" collapsed="false">
      <c r="A47" s="38"/>
      <c r="B47" s="39" t="s">
        <v>61</v>
      </c>
      <c r="C47" s="40" t="s">
        <v>40</v>
      </c>
      <c r="D47" s="41" t="n">
        <v>0.05</v>
      </c>
      <c r="E47" s="42" t="n">
        <f aca="false">E45*D47</f>
        <v>10.5</v>
      </c>
      <c r="F47" s="29"/>
      <c r="G47" s="43"/>
      <c r="H47" s="29" t="n">
        <f aca="false">F47*G47</f>
        <v>0</v>
      </c>
      <c r="I47" s="35" t="n">
        <v>0</v>
      </c>
      <c r="J47" s="36" t="n">
        <f aca="false">ROUND(H47*0.07,2)*10</f>
        <v>0</v>
      </c>
      <c r="K47" s="29" t="n">
        <f aca="false">ROUND(H47+I47+J47,2)</f>
        <v>0</v>
      </c>
      <c r="L47" s="29" t="n">
        <f aca="false">ROUND(E47*F47,2)</f>
        <v>0</v>
      </c>
      <c r="M47" s="29" t="n">
        <f aca="false">ROUND(E47*H47,2)</f>
        <v>0</v>
      </c>
      <c r="N47" s="29" t="n">
        <f aca="false">ROUND(E47*I47,2)</f>
        <v>0</v>
      </c>
      <c r="O47" s="29" t="n">
        <f aca="false">ROUND(E47*J47,2)</f>
        <v>0</v>
      </c>
      <c r="P47" s="29" t="n">
        <f aca="false">ROUND(M47+N47+O47,2)</f>
        <v>0</v>
      </c>
    </row>
    <row r="48" customFormat="false" ht="15" hidden="false" customHeight="false" outlineLevel="0" collapsed="false">
      <c r="A48" s="38"/>
      <c r="B48" s="39" t="s">
        <v>62</v>
      </c>
      <c r="C48" s="40" t="s">
        <v>40</v>
      </c>
      <c r="D48" s="41" t="n">
        <v>0.13</v>
      </c>
      <c r="E48" s="42" t="n">
        <f aca="false">E45*D48</f>
        <v>27.3</v>
      </c>
      <c r="F48" s="29"/>
      <c r="G48" s="43"/>
      <c r="H48" s="29" t="n">
        <f aca="false">F48*G48</f>
        <v>0</v>
      </c>
      <c r="I48" s="35" t="n">
        <v>0</v>
      </c>
      <c r="J48" s="36" t="n">
        <f aca="false">ROUND(H48*0.07,2)*10</f>
        <v>0</v>
      </c>
      <c r="K48" s="29" t="n">
        <f aca="false">ROUND(H48+I48+J48,2)</f>
        <v>0</v>
      </c>
      <c r="L48" s="29" t="n">
        <f aca="false">ROUND(E48*F48,2)</f>
        <v>0</v>
      </c>
      <c r="M48" s="29" t="n">
        <f aca="false">ROUND(E48*H48,2)</f>
        <v>0</v>
      </c>
      <c r="N48" s="29" t="n">
        <f aca="false">ROUND(E48*I48,2)</f>
        <v>0</v>
      </c>
      <c r="O48" s="29" t="n">
        <f aca="false">ROUND(E48*J48,2)</f>
        <v>0</v>
      </c>
      <c r="P48" s="29" t="n">
        <f aca="false">ROUND(M48+N48+O48,2)</f>
        <v>0</v>
      </c>
    </row>
    <row r="49" customFormat="false" ht="12.75" hidden="false" customHeight="false" outlineLevel="0" collapsed="false">
      <c r="A49" s="30" t="n">
        <v>15</v>
      </c>
      <c r="B49" s="31" t="s">
        <v>63</v>
      </c>
      <c r="C49" s="32" t="s">
        <v>64</v>
      </c>
      <c r="D49" s="33"/>
      <c r="E49" s="34" t="n">
        <v>84</v>
      </c>
      <c r="F49" s="29" t="n">
        <v>0</v>
      </c>
      <c r="G49" s="29" t="n">
        <f aca="false">A$1</f>
        <v>0</v>
      </c>
      <c r="H49" s="29" t="n">
        <f aca="false">F49*G49</f>
        <v>0</v>
      </c>
      <c r="I49" s="35" t="n">
        <v>0</v>
      </c>
      <c r="J49" s="36" t="n">
        <f aca="false">ROUND(H49*0.07,2)*10</f>
        <v>0</v>
      </c>
      <c r="K49" s="29" t="n">
        <f aca="false">ROUND(H49+I49+J49,2)</f>
        <v>0</v>
      </c>
      <c r="L49" s="29" t="n">
        <f aca="false">ROUND(E49*F49,2)</f>
        <v>0</v>
      </c>
      <c r="M49" s="29" t="n">
        <f aca="false">ROUND(E49*H49,2)</f>
        <v>0</v>
      </c>
      <c r="N49" s="29" t="n">
        <f aca="false">ROUND(E49*I49,2)</f>
        <v>0</v>
      </c>
      <c r="O49" s="29" t="n">
        <f aca="false">ROUND(E49*J49,2)</f>
        <v>0</v>
      </c>
      <c r="P49" s="29" t="n">
        <f aca="false">ROUND(M49+N49+O49,2)</f>
        <v>0</v>
      </c>
    </row>
    <row r="50" customFormat="false" ht="15" hidden="false" customHeight="false" outlineLevel="0" collapsed="false">
      <c r="A50" s="38"/>
      <c r="B50" s="39" t="s">
        <v>65</v>
      </c>
      <c r="C50" s="40" t="s">
        <v>40</v>
      </c>
      <c r="D50" s="41" t="n">
        <v>1.05</v>
      </c>
      <c r="E50" s="42" t="n">
        <f aca="false">E49*D50</f>
        <v>88.2</v>
      </c>
      <c r="F50" s="29"/>
      <c r="G50" s="43"/>
      <c r="H50" s="29" t="n">
        <f aca="false">F50*G50</f>
        <v>0</v>
      </c>
      <c r="I50" s="35" t="n">
        <v>0</v>
      </c>
      <c r="J50" s="36" t="n">
        <f aca="false">ROUND(H50*0.07,2)*10</f>
        <v>0</v>
      </c>
      <c r="K50" s="29" t="n">
        <f aca="false">ROUND(H50+I50+J50,2)</f>
        <v>0</v>
      </c>
      <c r="L50" s="29" t="n">
        <f aca="false">ROUND(E50*F50,2)</f>
        <v>0</v>
      </c>
      <c r="M50" s="29" t="n">
        <f aca="false">ROUND(E50*H50,2)</f>
        <v>0</v>
      </c>
      <c r="N50" s="29" t="n">
        <f aca="false">ROUND(E50*I50,2)</f>
        <v>0</v>
      </c>
      <c r="O50" s="29" t="n">
        <f aca="false">ROUND(E50*J50,2)</f>
        <v>0</v>
      </c>
      <c r="P50" s="29" t="n">
        <f aca="false">ROUND(M50+N50+O50,2)</f>
        <v>0</v>
      </c>
    </row>
    <row r="51" customFormat="false" ht="12.75" hidden="false" customHeight="false" outlineLevel="0" collapsed="false">
      <c r="A51" s="25"/>
      <c r="B51" s="44" t="s">
        <v>66</v>
      </c>
      <c r="C51" s="27"/>
      <c r="D51" s="27"/>
      <c r="E51" s="28"/>
      <c r="F51" s="29"/>
      <c r="G51" s="29"/>
      <c r="H51" s="29"/>
      <c r="I51" s="29"/>
      <c r="J51" s="29"/>
      <c r="K51" s="29"/>
      <c r="L51" s="29"/>
      <c r="M51" s="29"/>
      <c r="N51" s="29"/>
      <c r="O51" s="29"/>
      <c r="P51" s="29"/>
    </row>
    <row r="52" customFormat="false" ht="15" hidden="false" customHeight="false" outlineLevel="0" collapsed="false">
      <c r="A52" s="30" t="n">
        <v>16</v>
      </c>
      <c r="B52" s="31" t="s">
        <v>54</v>
      </c>
      <c r="C52" s="32" t="s">
        <v>37</v>
      </c>
      <c r="D52" s="33"/>
      <c r="E52" s="34" t="n">
        <v>10</v>
      </c>
      <c r="F52" s="29" t="n">
        <v>0</v>
      </c>
      <c r="G52" s="29" t="n">
        <f aca="false">A$1</f>
        <v>0</v>
      </c>
      <c r="H52" s="29" t="n">
        <f aca="false">F52*G52</f>
        <v>0</v>
      </c>
      <c r="I52" s="35" t="n">
        <v>0</v>
      </c>
      <c r="J52" s="36" t="n">
        <f aca="false">ROUND(H52*0.07,2)*10</f>
        <v>0</v>
      </c>
      <c r="K52" s="29" t="n">
        <f aca="false">ROUND(H52+I52+J52,2)</f>
        <v>0</v>
      </c>
      <c r="L52" s="29" t="n">
        <f aca="false">ROUND(E52*F52,2)</f>
        <v>0</v>
      </c>
      <c r="M52" s="29" t="n">
        <f aca="false">ROUND(E52*H52,2)</f>
        <v>0</v>
      </c>
      <c r="N52" s="29" t="n">
        <f aca="false">ROUND(E52*I52,2)</f>
        <v>0</v>
      </c>
      <c r="O52" s="29" t="n">
        <f aca="false">ROUND(E52*J52,2)</f>
        <v>0</v>
      </c>
      <c r="P52" s="29" t="n">
        <f aca="false">ROUND(M52+N52+O52,2)</f>
        <v>0</v>
      </c>
    </row>
    <row r="53" customFormat="false" ht="15" hidden="false" customHeight="false" outlineLevel="0" collapsed="false">
      <c r="A53" s="38"/>
      <c r="B53" s="39" t="s">
        <v>55</v>
      </c>
      <c r="C53" s="40" t="s">
        <v>40</v>
      </c>
      <c r="D53" s="41" t="n">
        <v>0.17</v>
      </c>
      <c r="E53" s="42" t="n">
        <f aca="false">E52*D53</f>
        <v>1.7</v>
      </c>
      <c r="F53" s="29"/>
      <c r="G53" s="43"/>
      <c r="H53" s="29" t="n">
        <f aca="false">F53*G53</f>
        <v>0</v>
      </c>
      <c r="I53" s="35" t="n">
        <v>0</v>
      </c>
      <c r="J53" s="36" t="n">
        <f aca="false">ROUND(H53*0.07,2)*10</f>
        <v>0</v>
      </c>
      <c r="K53" s="29" t="n">
        <f aca="false">ROUND(H53+I53+J53,2)</f>
        <v>0</v>
      </c>
      <c r="L53" s="29" t="n">
        <f aca="false">ROUND(E53*F53,2)</f>
        <v>0</v>
      </c>
      <c r="M53" s="29" t="n">
        <f aca="false">ROUND(E53*H53,2)</f>
        <v>0</v>
      </c>
      <c r="N53" s="29" t="n">
        <f aca="false">ROUND(E53*I53,2)</f>
        <v>0</v>
      </c>
      <c r="O53" s="29" t="n">
        <f aca="false">ROUND(E53*J53,2)</f>
        <v>0</v>
      </c>
      <c r="P53" s="29" t="n">
        <f aca="false">ROUND(M53+N53+O53,2)</f>
        <v>0</v>
      </c>
    </row>
    <row r="54" customFormat="false" ht="15" hidden="false" customHeight="false" outlineLevel="0" collapsed="false">
      <c r="A54" s="30" t="n">
        <v>17</v>
      </c>
      <c r="B54" s="31" t="s">
        <v>56</v>
      </c>
      <c r="C54" s="32" t="s">
        <v>37</v>
      </c>
      <c r="D54" s="33"/>
      <c r="E54" s="34" t="n">
        <v>2</v>
      </c>
      <c r="F54" s="29" t="n">
        <v>0</v>
      </c>
      <c r="G54" s="29" t="n">
        <f aca="false">A$1</f>
        <v>0</v>
      </c>
      <c r="H54" s="29" t="n">
        <f aca="false">F54*G54</f>
        <v>0</v>
      </c>
      <c r="I54" s="35" t="n">
        <v>0</v>
      </c>
      <c r="J54" s="36" t="n">
        <f aca="false">ROUND(H54*0.07,2)*10</f>
        <v>0</v>
      </c>
      <c r="K54" s="29" t="n">
        <f aca="false">ROUND(H54+I54+J54,2)</f>
        <v>0</v>
      </c>
      <c r="L54" s="29" t="n">
        <f aca="false">ROUND(E54*F54,2)</f>
        <v>0</v>
      </c>
      <c r="M54" s="29" t="n">
        <f aca="false">ROUND(E54*H54,2)</f>
        <v>0</v>
      </c>
      <c r="N54" s="29" t="n">
        <f aca="false">ROUND(E54*I54,2)</f>
        <v>0</v>
      </c>
      <c r="O54" s="29" t="n">
        <f aca="false">ROUND(E54*J54,2)</f>
        <v>0</v>
      </c>
      <c r="P54" s="29" t="n">
        <f aca="false">ROUND(M54+N54+O54,2)</f>
        <v>0</v>
      </c>
    </row>
    <row r="55" customFormat="false" ht="15" hidden="false" customHeight="false" outlineLevel="0" collapsed="false">
      <c r="A55" s="38"/>
      <c r="B55" s="39" t="s">
        <v>67</v>
      </c>
      <c r="C55" s="40" t="s">
        <v>37</v>
      </c>
      <c r="D55" s="41" t="n">
        <v>1.1</v>
      </c>
      <c r="E55" s="42" t="n">
        <f aca="false">E54*D55</f>
        <v>2.2</v>
      </c>
      <c r="F55" s="29"/>
      <c r="G55" s="43"/>
      <c r="H55" s="29" t="n">
        <f aca="false">F55*G55</f>
        <v>0</v>
      </c>
      <c r="I55" s="35" t="n">
        <v>0</v>
      </c>
      <c r="J55" s="36" t="n">
        <f aca="false">ROUND(H55*0.07,2)*10</f>
        <v>0</v>
      </c>
      <c r="K55" s="29" t="n">
        <f aca="false">ROUND(H55+I55+J55,2)</f>
        <v>0</v>
      </c>
      <c r="L55" s="29" t="n">
        <f aca="false">ROUND(E55*F55,2)</f>
        <v>0</v>
      </c>
      <c r="M55" s="29" t="n">
        <f aca="false">ROUND(E55*H55,2)</f>
        <v>0</v>
      </c>
      <c r="N55" s="29" t="n">
        <f aca="false">ROUND(E55*I55,2)</f>
        <v>0</v>
      </c>
      <c r="O55" s="29" t="n">
        <f aca="false">ROUND(E55*J55,2)</f>
        <v>0</v>
      </c>
      <c r="P55" s="29" t="n">
        <f aca="false">ROUND(M55+N55+O55,2)</f>
        <v>0</v>
      </c>
    </row>
    <row r="56" customFormat="false" ht="15" hidden="false" customHeight="false" outlineLevel="0" collapsed="false">
      <c r="A56" s="30" t="n">
        <v>18</v>
      </c>
      <c r="B56" s="31" t="s">
        <v>68</v>
      </c>
      <c r="C56" s="32" t="s">
        <v>37</v>
      </c>
      <c r="D56" s="33"/>
      <c r="E56" s="34" t="n">
        <v>10</v>
      </c>
      <c r="F56" s="29" t="n">
        <v>0</v>
      </c>
      <c r="G56" s="29" t="n">
        <f aca="false">A$1</f>
        <v>0</v>
      </c>
      <c r="H56" s="29" t="n">
        <f aca="false">F56*G56</f>
        <v>0</v>
      </c>
      <c r="I56" s="35" t="n">
        <v>0</v>
      </c>
      <c r="J56" s="36" t="n">
        <f aca="false">ROUND(H56*0.07,2)*10</f>
        <v>0</v>
      </c>
      <c r="K56" s="29" t="n">
        <f aca="false">ROUND(H56+I56+J56,2)</f>
        <v>0</v>
      </c>
      <c r="L56" s="29" t="n">
        <f aca="false">ROUND(E56*F56,2)</f>
        <v>0</v>
      </c>
      <c r="M56" s="29" t="n">
        <f aca="false">ROUND(E56*H56,2)</f>
        <v>0</v>
      </c>
      <c r="N56" s="29" t="n">
        <f aca="false">ROUND(E56*I56,2)</f>
        <v>0</v>
      </c>
      <c r="O56" s="29" t="n">
        <f aca="false">ROUND(E56*J56,2)</f>
        <v>0</v>
      </c>
      <c r="P56" s="29" t="n">
        <f aca="false">ROUND(M56+N56+O56,2)</f>
        <v>0</v>
      </c>
    </row>
    <row r="57" customFormat="false" ht="15" hidden="false" customHeight="false" outlineLevel="0" collapsed="false">
      <c r="A57" s="38"/>
      <c r="B57" s="39" t="s">
        <v>69</v>
      </c>
      <c r="C57" s="40" t="s">
        <v>37</v>
      </c>
      <c r="D57" s="41" t="n">
        <v>1.15</v>
      </c>
      <c r="E57" s="42" t="n">
        <f aca="false">E56*D57</f>
        <v>11.5</v>
      </c>
      <c r="F57" s="29"/>
      <c r="G57" s="43"/>
      <c r="H57" s="29" t="n">
        <f aca="false">F57*G57</f>
        <v>0</v>
      </c>
      <c r="I57" s="35" t="n">
        <v>0</v>
      </c>
      <c r="J57" s="36" t="n">
        <f aca="false">ROUND(H57*0.07,2)*10</f>
        <v>0</v>
      </c>
      <c r="K57" s="29" t="n">
        <f aca="false">ROUND(H57+I57+J57,2)</f>
        <v>0</v>
      </c>
      <c r="L57" s="29" t="n">
        <f aca="false">ROUND(E57*F57,2)</f>
        <v>0</v>
      </c>
      <c r="M57" s="29" t="n">
        <f aca="false">ROUND(E57*H57,2)</f>
        <v>0</v>
      </c>
      <c r="N57" s="29" t="n">
        <f aca="false">ROUND(E57*I57,2)</f>
        <v>0</v>
      </c>
      <c r="O57" s="29" t="n">
        <f aca="false">ROUND(E57*J57,2)</f>
        <v>0</v>
      </c>
      <c r="P57" s="29" t="n">
        <f aca="false">ROUND(M57+N57+O57,2)</f>
        <v>0</v>
      </c>
    </row>
    <row r="58" customFormat="false" ht="15" hidden="false" customHeight="false" outlineLevel="0" collapsed="false">
      <c r="A58" s="38"/>
      <c r="B58" s="39" t="s">
        <v>61</v>
      </c>
      <c r="C58" s="40" t="s">
        <v>40</v>
      </c>
      <c r="D58" s="41" t="n">
        <v>0.05</v>
      </c>
      <c r="E58" s="42" t="n">
        <f aca="false">E56*D58</f>
        <v>0.5</v>
      </c>
      <c r="F58" s="29"/>
      <c r="G58" s="43"/>
      <c r="H58" s="29" t="n">
        <f aca="false">F58*G58</f>
        <v>0</v>
      </c>
      <c r="I58" s="35" t="n">
        <v>0</v>
      </c>
      <c r="J58" s="36" t="n">
        <f aca="false">ROUND(H58*0.07,2)*10</f>
        <v>0</v>
      </c>
      <c r="K58" s="29" t="n">
        <f aca="false">ROUND(H58+I58+J58,2)</f>
        <v>0</v>
      </c>
      <c r="L58" s="29" t="n">
        <f aca="false">ROUND(E58*F58,2)</f>
        <v>0</v>
      </c>
      <c r="M58" s="29" t="n">
        <f aca="false">ROUND(E58*H58,2)</f>
        <v>0</v>
      </c>
      <c r="N58" s="29" t="n">
        <f aca="false">ROUND(E58*I58,2)</f>
        <v>0</v>
      </c>
      <c r="O58" s="29" t="n">
        <f aca="false">ROUND(E58*J58,2)</f>
        <v>0</v>
      </c>
      <c r="P58" s="29" t="n">
        <f aca="false">ROUND(M58+N58+O58,2)</f>
        <v>0</v>
      </c>
    </row>
    <row r="59" customFormat="false" ht="15" hidden="false" customHeight="false" outlineLevel="0" collapsed="false">
      <c r="A59" s="38"/>
      <c r="B59" s="39" t="s">
        <v>62</v>
      </c>
      <c r="C59" s="40" t="s">
        <v>40</v>
      </c>
      <c r="D59" s="41" t="n">
        <v>0.13</v>
      </c>
      <c r="E59" s="42" t="n">
        <f aca="false">E56*D59</f>
        <v>1.3</v>
      </c>
      <c r="F59" s="29"/>
      <c r="G59" s="43"/>
      <c r="H59" s="29" t="n">
        <f aca="false">F59*G59</f>
        <v>0</v>
      </c>
      <c r="I59" s="35" t="n">
        <v>0</v>
      </c>
      <c r="J59" s="36" t="n">
        <f aca="false">ROUND(H59*0.07,2)*10</f>
        <v>0</v>
      </c>
      <c r="K59" s="29" t="n">
        <f aca="false">ROUND(H59+I59+J59,2)</f>
        <v>0</v>
      </c>
      <c r="L59" s="29" t="n">
        <f aca="false">ROUND(E59*F59,2)</f>
        <v>0</v>
      </c>
      <c r="M59" s="29" t="n">
        <f aca="false">ROUND(E59*H59,2)</f>
        <v>0</v>
      </c>
      <c r="N59" s="29" t="n">
        <f aca="false">ROUND(E59*I59,2)</f>
        <v>0</v>
      </c>
      <c r="O59" s="29" t="n">
        <f aca="false">ROUND(E59*J59,2)</f>
        <v>0</v>
      </c>
      <c r="P59" s="29" t="n">
        <f aca="false">ROUND(M59+N59+O59,2)</f>
        <v>0</v>
      </c>
    </row>
    <row r="60" customFormat="false" ht="15" hidden="false" customHeight="false" outlineLevel="0" collapsed="false">
      <c r="A60" s="30" t="n">
        <v>19</v>
      </c>
      <c r="B60" s="31" t="s">
        <v>70</v>
      </c>
      <c r="C60" s="32" t="s">
        <v>37</v>
      </c>
      <c r="D60" s="33"/>
      <c r="E60" s="34" t="n">
        <v>10</v>
      </c>
      <c r="F60" s="29" t="n">
        <v>0</v>
      </c>
      <c r="G60" s="29" t="n">
        <f aca="false">A$1</f>
        <v>0</v>
      </c>
      <c r="H60" s="29" t="n">
        <f aca="false">F60*G60</f>
        <v>0</v>
      </c>
      <c r="I60" s="35" t="n">
        <v>0</v>
      </c>
      <c r="J60" s="36" t="n">
        <f aca="false">ROUND(H60*0.07,2)*10</f>
        <v>0</v>
      </c>
      <c r="K60" s="29" t="n">
        <f aca="false">ROUND(H60+I60+J60,2)</f>
        <v>0</v>
      </c>
      <c r="L60" s="29" t="n">
        <f aca="false">ROUND(E60*F60,2)</f>
        <v>0</v>
      </c>
      <c r="M60" s="29" t="n">
        <f aca="false">ROUND(E60*H60,2)</f>
        <v>0</v>
      </c>
      <c r="N60" s="29" t="n">
        <f aca="false">ROUND(E60*I60,2)</f>
        <v>0</v>
      </c>
      <c r="O60" s="29" t="n">
        <f aca="false">ROUND(E60*J60,2)</f>
        <v>0</v>
      </c>
      <c r="P60" s="29" t="n">
        <f aca="false">ROUND(M60+N60+O60,2)</f>
        <v>0</v>
      </c>
    </row>
    <row r="61" customFormat="false" ht="15" hidden="false" customHeight="false" outlineLevel="0" collapsed="false">
      <c r="A61" s="38"/>
      <c r="B61" s="39" t="s">
        <v>65</v>
      </c>
      <c r="C61" s="40" t="s">
        <v>40</v>
      </c>
      <c r="D61" s="41" t="n">
        <v>0.1</v>
      </c>
      <c r="E61" s="42" t="n">
        <f aca="false">E60*D61</f>
        <v>1</v>
      </c>
      <c r="F61" s="29"/>
      <c r="G61" s="43"/>
      <c r="H61" s="29" t="n">
        <f aca="false">F61*G61</f>
        <v>0</v>
      </c>
      <c r="I61" s="35" t="n">
        <v>0</v>
      </c>
      <c r="J61" s="36" t="n">
        <f aca="false">ROUND(H61*0.07,2)*10</f>
        <v>0</v>
      </c>
      <c r="K61" s="29" t="n">
        <f aca="false">ROUND(H61+I61+J61,2)</f>
        <v>0</v>
      </c>
      <c r="L61" s="29" t="n">
        <f aca="false">ROUND(E61*F61,2)</f>
        <v>0</v>
      </c>
      <c r="M61" s="29" t="n">
        <f aca="false">ROUND(E61*H61,2)</f>
        <v>0</v>
      </c>
      <c r="N61" s="29" t="n">
        <f aca="false">ROUND(E61*I61,2)</f>
        <v>0</v>
      </c>
      <c r="O61" s="29" t="n">
        <f aca="false">ROUND(E61*J61,2)</f>
        <v>0</v>
      </c>
      <c r="P61" s="29" t="n">
        <f aca="false">ROUND(M61+N61+O61,2)</f>
        <v>0</v>
      </c>
    </row>
    <row r="62" customFormat="false" ht="12.75" hidden="false" customHeight="false" outlineLevel="0" collapsed="false">
      <c r="A62" s="30" t="n">
        <v>20</v>
      </c>
      <c r="B62" s="31" t="s">
        <v>71</v>
      </c>
      <c r="C62" s="32" t="s">
        <v>28</v>
      </c>
      <c r="D62" s="33"/>
      <c r="E62" s="34" t="n">
        <v>14</v>
      </c>
      <c r="F62" s="29" t="n">
        <v>0</v>
      </c>
      <c r="G62" s="29" t="n">
        <f aca="false">A$1</f>
        <v>0</v>
      </c>
      <c r="H62" s="29" t="n">
        <f aca="false">F62*G62</f>
        <v>0</v>
      </c>
      <c r="I62" s="35" t="n">
        <v>0</v>
      </c>
      <c r="J62" s="36" t="n">
        <f aca="false">ROUND(H62*0.07,2)*10</f>
        <v>0</v>
      </c>
      <c r="K62" s="29" t="n">
        <f aca="false">ROUND(H62+I62+J62,2)</f>
        <v>0</v>
      </c>
      <c r="L62" s="29" t="n">
        <f aca="false">ROUND(E62*F62,2)</f>
        <v>0</v>
      </c>
      <c r="M62" s="29" t="n">
        <f aca="false">ROUND(E62*H62,2)</f>
        <v>0</v>
      </c>
      <c r="N62" s="29" t="n">
        <f aca="false">ROUND(E62*I62,2)</f>
        <v>0</v>
      </c>
      <c r="O62" s="29" t="n">
        <f aca="false">ROUND(E62*J62,2)</f>
        <v>0</v>
      </c>
      <c r="P62" s="29" t="n">
        <f aca="false">ROUND(M62+N62+O62,2)</f>
        <v>0</v>
      </c>
    </row>
    <row r="63" customFormat="false" ht="12.75" hidden="false" customHeight="false" outlineLevel="0" collapsed="false">
      <c r="A63" s="38"/>
      <c r="B63" s="39" t="s">
        <v>72</v>
      </c>
      <c r="C63" s="40" t="s">
        <v>28</v>
      </c>
      <c r="D63" s="41" t="n">
        <v>1</v>
      </c>
      <c r="E63" s="42" t="n">
        <f aca="false">E62*D63</f>
        <v>14</v>
      </c>
      <c r="F63" s="29"/>
      <c r="G63" s="43"/>
      <c r="H63" s="29" t="n">
        <f aca="false">F63*G63</f>
        <v>0</v>
      </c>
      <c r="I63" s="35" t="n">
        <v>0</v>
      </c>
      <c r="J63" s="36" t="n">
        <f aca="false">ROUND(H63*0.07,2)*10</f>
        <v>0</v>
      </c>
      <c r="K63" s="29" t="n">
        <f aca="false">ROUND(H63+I63+J63,2)</f>
        <v>0</v>
      </c>
      <c r="L63" s="29" t="n">
        <f aca="false">ROUND(E63*F63,2)</f>
        <v>0</v>
      </c>
      <c r="M63" s="29" t="n">
        <f aca="false">ROUND(E63*H63,2)</f>
        <v>0</v>
      </c>
      <c r="N63" s="29" t="n">
        <f aca="false">ROUND(E63*I63,2)</f>
        <v>0</v>
      </c>
      <c r="O63" s="29" t="n">
        <f aca="false">ROUND(E63*J63,2)</f>
        <v>0</v>
      </c>
      <c r="P63" s="29" t="n">
        <f aca="false">ROUND(M63+N63+O63,2)</f>
        <v>0</v>
      </c>
    </row>
    <row r="64" customFormat="false" ht="12.75" hidden="false" customHeight="false" outlineLevel="0" collapsed="false">
      <c r="A64" s="30" t="n">
        <v>21</v>
      </c>
      <c r="B64" s="31" t="s">
        <v>73</v>
      </c>
      <c r="C64" s="32" t="s">
        <v>74</v>
      </c>
      <c r="D64" s="33"/>
      <c r="E64" s="34" t="n">
        <v>480</v>
      </c>
      <c r="F64" s="29" t="n">
        <v>0</v>
      </c>
      <c r="G64" s="29" t="n">
        <f aca="false">A$1</f>
        <v>0</v>
      </c>
      <c r="H64" s="29" t="n">
        <f aca="false">F64*G64</f>
        <v>0</v>
      </c>
      <c r="I64" s="35" t="n">
        <v>0</v>
      </c>
      <c r="J64" s="36" t="n">
        <f aca="false">ROUND(H64*0.07,2)*10</f>
        <v>0</v>
      </c>
      <c r="K64" s="29" t="n">
        <f aca="false">ROUND(H64+I64+J64,2)</f>
        <v>0</v>
      </c>
      <c r="L64" s="29" t="n">
        <f aca="false">ROUND(E64*F64,2)</f>
        <v>0</v>
      </c>
      <c r="M64" s="29" t="n">
        <f aca="false">ROUND(E64*H64,2)</f>
        <v>0</v>
      </c>
      <c r="N64" s="29" t="n">
        <f aca="false">ROUND(E64*I64,2)</f>
        <v>0</v>
      </c>
      <c r="O64" s="29" t="n">
        <f aca="false">ROUND(E64*J64,2)</f>
        <v>0</v>
      </c>
      <c r="P64" s="29" t="n">
        <f aca="false">ROUND(M64+N64+O64,2)</f>
        <v>0</v>
      </c>
    </row>
    <row r="65" customFormat="false" ht="12.75" hidden="false" customHeight="false" outlineLevel="0" collapsed="false">
      <c r="A65" s="38"/>
      <c r="B65" s="39" t="s">
        <v>75</v>
      </c>
      <c r="C65" s="40" t="s">
        <v>76</v>
      </c>
      <c r="D65" s="41" t="n">
        <v>1.02</v>
      </c>
      <c r="E65" s="42" t="n">
        <f aca="false">E64*D65</f>
        <v>489.6</v>
      </c>
      <c r="F65" s="29"/>
      <c r="G65" s="43"/>
      <c r="H65" s="29" t="n">
        <f aca="false">F65*G65</f>
        <v>0</v>
      </c>
      <c r="I65" s="35" t="n">
        <v>0</v>
      </c>
      <c r="J65" s="36" t="n">
        <f aca="false">ROUND(H65*0.07,2)*10</f>
        <v>0</v>
      </c>
      <c r="K65" s="29" t="n">
        <f aca="false">ROUND(H65+I65+J65,2)</f>
        <v>0</v>
      </c>
      <c r="L65" s="29" t="n">
        <f aca="false">ROUND(E65*F65,2)</f>
        <v>0</v>
      </c>
      <c r="M65" s="29" t="n">
        <f aca="false">ROUND(E65*H65,2)</f>
        <v>0</v>
      </c>
      <c r="N65" s="29" t="n">
        <f aca="false">ROUND(E65*I65,2)</f>
        <v>0</v>
      </c>
      <c r="O65" s="29" t="n">
        <f aca="false">ROUND(E65*J65,2)</f>
        <v>0</v>
      </c>
      <c r="P65" s="29" t="n">
        <f aca="false">ROUND(M65+N65+O65,2)</f>
        <v>0</v>
      </c>
    </row>
    <row r="66" customFormat="false" ht="12.75" hidden="false" customHeight="false" outlineLevel="0" collapsed="false">
      <c r="A66" s="38"/>
      <c r="B66" s="39" t="s">
        <v>77</v>
      </c>
      <c r="C66" s="40" t="s">
        <v>64</v>
      </c>
      <c r="D66" s="41" t="n">
        <v>0.05</v>
      </c>
      <c r="E66" s="42" t="n">
        <f aca="false">E64*D66</f>
        <v>24</v>
      </c>
      <c r="F66" s="29"/>
      <c r="G66" s="43"/>
      <c r="H66" s="29" t="n">
        <f aca="false">F66*G66</f>
        <v>0</v>
      </c>
      <c r="I66" s="35" t="n">
        <v>0</v>
      </c>
      <c r="J66" s="36" t="n">
        <v>0</v>
      </c>
      <c r="K66" s="29" t="n">
        <f aca="false">ROUND(H66+I66+J66,2)</f>
        <v>0</v>
      </c>
      <c r="L66" s="29" t="n">
        <f aca="false">ROUND(E66*F66,2)</f>
        <v>0</v>
      </c>
      <c r="M66" s="29" t="n">
        <f aca="false">ROUND(E66*H66,2)</f>
        <v>0</v>
      </c>
      <c r="N66" s="29" t="n">
        <f aca="false">ROUND(E66*I66,2)</f>
        <v>0</v>
      </c>
      <c r="O66" s="29" t="n">
        <f aca="false">ROUND(E66*J66,2)</f>
        <v>0</v>
      </c>
      <c r="P66" s="29" t="n">
        <f aca="false">ROUND(M66+N66+O66,2)</f>
        <v>0</v>
      </c>
    </row>
    <row r="67" customFormat="false" ht="12.75" hidden="false" customHeight="false" outlineLevel="0" collapsed="false">
      <c r="A67" s="30" t="n">
        <v>22</v>
      </c>
      <c r="B67" s="31" t="s">
        <v>78</v>
      </c>
      <c r="C67" s="32" t="s">
        <v>74</v>
      </c>
      <c r="D67" s="33"/>
      <c r="E67" s="34" t="n">
        <v>84</v>
      </c>
      <c r="F67" s="29" t="n">
        <v>0</v>
      </c>
      <c r="G67" s="29" t="n">
        <f aca="false">A$1</f>
        <v>0</v>
      </c>
      <c r="H67" s="29" t="n">
        <f aca="false">F67*G67</f>
        <v>0</v>
      </c>
      <c r="I67" s="35" t="n">
        <v>0</v>
      </c>
      <c r="J67" s="36" t="n">
        <f aca="false">ROUND(H67*0.07,2)*10</f>
        <v>0</v>
      </c>
      <c r="K67" s="29" t="n">
        <f aca="false">ROUND(H67+I67+J67,2)</f>
        <v>0</v>
      </c>
      <c r="L67" s="29" t="n">
        <f aca="false">ROUND(E67*F67,2)</f>
        <v>0</v>
      </c>
      <c r="M67" s="29" t="n">
        <f aca="false">ROUND(E67*H67,2)</f>
        <v>0</v>
      </c>
      <c r="N67" s="29" t="n">
        <f aca="false">ROUND(E67*I67,2)</f>
        <v>0</v>
      </c>
      <c r="O67" s="29" t="n">
        <f aca="false">ROUND(E67*J67,2)</f>
        <v>0</v>
      </c>
      <c r="P67" s="29" t="n">
        <f aca="false">ROUND(M67+N67+O67,2)</f>
        <v>0</v>
      </c>
    </row>
    <row r="68" customFormat="false" ht="12.75" hidden="false" customHeight="false" outlineLevel="0" collapsed="false">
      <c r="A68" s="38"/>
      <c r="B68" s="39" t="s">
        <v>79</v>
      </c>
      <c r="C68" s="40" t="s">
        <v>76</v>
      </c>
      <c r="D68" s="41" t="n">
        <v>1.02</v>
      </c>
      <c r="E68" s="42" t="n">
        <f aca="false">E67*D68</f>
        <v>85.68</v>
      </c>
      <c r="F68" s="29"/>
      <c r="G68" s="43"/>
      <c r="H68" s="29" t="n">
        <f aca="false">F68*G68</f>
        <v>0</v>
      </c>
      <c r="I68" s="35" t="n">
        <v>0</v>
      </c>
      <c r="J68" s="36" t="n">
        <f aca="false">ROUND(H68*0.07,2)*10</f>
        <v>0</v>
      </c>
      <c r="K68" s="29" t="n">
        <f aca="false">ROUND(H68+I68+J68,2)</f>
        <v>0</v>
      </c>
      <c r="L68" s="29" t="n">
        <f aca="false">ROUND(E68*F68,2)</f>
        <v>0</v>
      </c>
      <c r="M68" s="29" t="n">
        <f aca="false">ROUND(E68*H68,2)</f>
        <v>0</v>
      </c>
      <c r="N68" s="29" t="n">
        <f aca="false">ROUND(E68*I68,2)</f>
        <v>0</v>
      </c>
      <c r="O68" s="29" t="n">
        <f aca="false">ROUND(E68*J68,2)</f>
        <v>0</v>
      </c>
      <c r="P68" s="29" t="n">
        <f aca="false">ROUND(M68+N68+O68,2)</f>
        <v>0</v>
      </c>
    </row>
    <row r="69" customFormat="false" ht="15" hidden="false" customHeight="false" outlineLevel="0" collapsed="false">
      <c r="A69" s="38"/>
      <c r="B69" s="39" t="s">
        <v>77</v>
      </c>
      <c r="C69" s="40" t="s">
        <v>40</v>
      </c>
      <c r="D69" s="41" t="n">
        <v>0.05</v>
      </c>
      <c r="E69" s="42" t="n">
        <f aca="false">E67*D69</f>
        <v>4.2</v>
      </c>
      <c r="F69" s="29"/>
      <c r="G69" s="43"/>
      <c r="H69" s="29" t="n">
        <f aca="false">F69*G69</f>
        <v>0</v>
      </c>
      <c r="I69" s="35" t="n">
        <v>0</v>
      </c>
      <c r="J69" s="36" t="n">
        <v>0</v>
      </c>
      <c r="K69" s="29" t="n">
        <f aca="false">ROUND(H69+I69+J69,2)</f>
        <v>0</v>
      </c>
      <c r="L69" s="29" t="n">
        <f aca="false">ROUND(E69*F69,2)</f>
        <v>0</v>
      </c>
      <c r="M69" s="29" t="n">
        <f aca="false">ROUND(E69*H69,2)</f>
        <v>0</v>
      </c>
      <c r="N69" s="29" t="n">
        <f aca="false">ROUND(E69*I69,2)</f>
        <v>0</v>
      </c>
      <c r="O69" s="29" t="n">
        <f aca="false">ROUND(E69*J69,2)</f>
        <v>0</v>
      </c>
      <c r="P69" s="29" t="n">
        <f aca="false">ROUND(M69+N69+O69,2)</f>
        <v>0</v>
      </c>
    </row>
    <row r="70" customFormat="false" ht="12.75" hidden="false" customHeight="false" outlineLevel="0" collapsed="false">
      <c r="A70" s="30" t="n">
        <v>23</v>
      </c>
      <c r="B70" s="31" t="s">
        <v>80</v>
      </c>
      <c r="C70" s="32" t="s">
        <v>74</v>
      </c>
      <c r="D70" s="33"/>
      <c r="E70" s="34" t="n">
        <v>360</v>
      </c>
      <c r="F70" s="29" t="n">
        <v>0</v>
      </c>
      <c r="G70" s="29" t="n">
        <f aca="false">A$1</f>
        <v>0</v>
      </c>
      <c r="H70" s="29" t="n">
        <f aca="false">F70*G70</f>
        <v>0</v>
      </c>
      <c r="I70" s="35" t="n">
        <v>0</v>
      </c>
      <c r="J70" s="36" t="n">
        <f aca="false">ROUND(H70*0.07,2)*10</f>
        <v>0</v>
      </c>
      <c r="K70" s="29" t="n">
        <f aca="false">ROUND(H70+I70+J70,2)</f>
        <v>0</v>
      </c>
      <c r="L70" s="29" t="n">
        <f aca="false">ROUND(E70*F70,2)</f>
        <v>0</v>
      </c>
      <c r="M70" s="29" t="n">
        <f aca="false">ROUND(E70*H70,2)</f>
        <v>0</v>
      </c>
      <c r="N70" s="29" t="n">
        <f aca="false">ROUND(E70*I70,2)</f>
        <v>0</v>
      </c>
      <c r="O70" s="29" t="n">
        <f aca="false">ROUND(E70*J70,2)</f>
        <v>0</v>
      </c>
      <c r="P70" s="29" t="n">
        <f aca="false">ROUND(M70+N70+O70,2)</f>
        <v>0</v>
      </c>
    </row>
    <row r="71" customFormat="false" ht="12.75" hidden="false" customHeight="false" outlineLevel="0" collapsed="false">
      <c r="A71" s="38"/>
      <c r="B71" s="39" t="s">
        <v>81</v>
      </c>
      <c r="C71" s="40" t="s">
        <v>76</v>
      </c>
      <c r="D71" s="41" t="n">
        <v>1.05</v>
      </c>
      <c r="E71" s="42" t="n">
        <f aca="false">E70*D71</f>
        <v>378</v>
      </c>
      <c r="F71" s="29"/>
      <c r="G71" s="43"/>
      <c r="H71" s="29" t="n">
        <f aca="false">F71*G71</f>
        <v>0</v>
      </c>
      <c r="I71" s="35" t="n">
        <v>0</v>
      </c>
      <c r="J71" s="36" t="n">
        <f aca="false">ROUND(H71*0.07,2)*10</f>
        <v>0</v>
      </c>
      <c r="K71" s="29" t="n">
        <f aca="false">ROUND(H71+I71+J71,2)</f>
        <v>0</v>
      </c>
      <c r="L71" s="29" t="n">
        <f aca="false">ROUND(E71*F71,2)</f>
        <v>0</v>
      </c>
      <c r="M71" s="29" t="n">
        <f aca="false">ROUND(E71*H71,2)</f>
        <v>0</v>
      </c>
      <c r="N71" s="29" t="n">
        <f aca="false">ROUND(E71*I71,2)</f>
        <v>0</v>
      </c>
      <c r="O71" s="29" t="n">
        <f aca="false">ROUND(E71*J71,2)</f>
        <v>0</v>
      </c>
      <c r="P71" s="29" t="n">
        <f aca="false">ROUND(M71+N71+O71,2)</f>
        <v>0</v>
      </c>
    </row>
    <row r="72" customFormat="false" ht="15" hidden="false" customHeight="false" outlineLevel="0" collapsed="false">
      <c r="A72" s="38"/>
      <c r="B72" s="39" t="s">
        <v>77</v>
      </c>
      <c r="C72" s="40" t="s">
        <v>40</v>
      </c>
      <c r="D72" s="41" t="n">
        <v>0.04</v>
      </c>
      <c r="E72" s="42" t="n">
        <f aca="false">E70*D72</f>
        <v>14.4</v>
      </c>
      <c r="F72" s="29"/>
      <c r="G72" s="43"/>
      <c r="H72" s="29" t="n">
        <f aca="false">F72*G72</f>
        <v>0</v>
      </c>
      <c r="I72" s="35" t="n">
        <v>0</v>
      </c>
      <c r="J72" s="36" t="n">
        <v>0</v>
      </c>
      <c r="K72" s="29" t="n">
        <f aca="false">ROUND(H72+I72+J72,2)</f>
        <v>0</v>
      </c>
      <c r="L72" s="29" t="n">
        <f aca="false">ROUND(E72*F72,2)</f>
        <v>0</v>
      </c>
      <c r="M72" s="29" t="n">
        <f aca="false">ROUND(E72*H72,2)</f>
        <v>0</v>
      </c>
      <c r="N72" s="29" t="n">
        <f aca="false">ROUND(E72*I72,2)</f>
        <v>0</v>
      </c>
      <c r="O72" s="29" t="n">
        <f aca="false">ROUND(E72*J72,2)</f>
        <v>0</v>
      </c>
      <c r="P72" s="29" t="n">
        <f aca="false">ROUND(M72+N72+O72,2)</f>
        <v>0</v>
      </c>
    </row>
    <row r="73" customFormat="false" ht="12.75" hidden="false" customHeight="false" outlineLevel="0" collapsed="false">
      <c r="A73" s="30" t="n">
        <v>24</v>
      </c>
      <c r="B73" s="31" t="s">
        <v>82</v>
      </c>
      <c r="C73" s="32" t="s">
        <v>28</v>
      </c>
      <c r="D73" s="33"/>
      <c r="E73" s="34" t="n">
        <v>3</v>
      </c>
      <c r="F73" s="29" t="n">
        <v>0</v>
      </c>
      <c r="G73" s="29" t="n">
        <f aca="false">A$1</f>
        <v>0</v>
      </c>
      <c r="H73" s="29" t="n">
        <f aca="false">F73*G73</f>
        <v>0</v>
      </c>
      <c r="I73" s="35" t="n">
        <v>0</v>
      </c>
      <c r="J73" s="36" t="n">
        <f aca="false">ROUND(H73*0.07,2)*10</f>
        <v>0</v>
      </c>
      <c r="K73" s="29" t="n">
        <f aca="false">ROUND(H73+I73+J73,2)</f>
        <v>0</v>
      </c>
      <c r="L73" s="29" t="n">
        <f aca="false">ROUND(E73*F73,2)</f>
        <v>0</v>
      </c>
      <c r="M73" s="29" t="n">
        <f aca="false">ROUND(E73*H73,2)</f>
        <v>0</v>
      </c>
      <c r="N73" s="29" t="n">
        <f aca="false">ROUND(E73*I73,2)</f>
        <v>0</v>
      </c>
      <c r="O73" s="29" t="n">
        <f aca="false">ROUND(E73*J73,2)</f>
        <v>0</v>
      </c>
      <c r="P73" s="29" t="n">
        <f aca="false">ROUND(M73+N73+O73,2)</f>
        <v>0</v>
      </c>
    </row>
    <row r="74" customFormat="false" ht="12.75" hidden="false" customHeight="false" outlineLevel="0" collapsed="false">
      <c r="A74" s="38"/>
      <c r="B74" s="39" t="s">
        <v>83</v>
      </c>
      <c r="C74" s="40" t="s">
        <v>28</v>
      </c>
      <c r="D74" s="41" t="n">
        <v>1</v>
      </c>
      <c r="E74" s="42" t="n">
        <f aca="false">E73*D74</f>
        <v>3</v>
      </c>
      <c r="F74" s="29"/>
      <c r="G74" s="43"/>
      <c r="H74" s="29" t="n">
        <f aca="false">F74*G74</f>
        <v>0</v>
      </c>
      <c r="I74" s="35" t="n">
        <v>0</v>
      </c>
      <c r="J74" s="36" t="n">
        <f aca="false">ROUND(H74*0.07,2)*10</f>
        <v>0</v>
      </c>
      <c r="K74" s="29" t="n">
        <f aca="false">ROUND(H74+I74+J74,2)</f>
        <v>0</v>
      </c>
      <c r="L74" s="29" t="n">
        <f aca="false">ROUND(E74*F74,2)</f>
        <v>0</v>
      </c>
      <c r="M74" s="29" t="n">
        <f aca="false">ROUND(E74*H74,2)</f>
        <v>0</v>
      </c>
      <c r="N74" s="29" t="n">
        <f aca="false">ROUND(E74*I74,2)</f>
        <v>0</v>
      </c>
      <c r="O74" s="29" t="n">
        <f aca="false">ROUND(E74*J74,2)</f>
        <v>0</v>
      </c>
      <c r="P74" s="29" t="n">
        <f aca="false">ROUND(M74+N74+O74,2)</f>
        <v>0</v>
      </c>
    </row>
    <row r="75" customFormat="false" ht="15" hidden="false" customHeight="false" outlineLevel="0" collapsed="false">
      <c r="A75" s="38"/>
      <c r="B75" s="39" t="s">
        <v>84</v>
      </c>
      <c r="C75" s="40" t="s">
        <v>40</v>
      </c>
      <c r="D75" s="41" t="n">
        <v>0.2</v>
      </c>
      <c r="E75" s="42" t="n">
        <f aca="false">E73*D75</f>
        <v>0.6</v>
      </c>
      <c r="F75" s="29"/>
      <c r="G75" s="43"/>
      <c r="H75" s="29" t="n">
        <f aca="false">F75*G75</f>
        <v>0</v>
      </c>
      <c r="I75" s="35" t="n">
        <v>0</v>
      </c>
      <c r="J75" s="36" t="n">
        <v>0</v>
      </c>
      <c r="K75" s="29" t="n">
        <f aca="false">ROUND(H75+I75+J75,2)</f>
        <v>0</v>
      </c>
      <c r="L75" s="29" t="n">
        <f aca="false">ROUND(E75*F75,2)</f>
        <v>0</v>
      </c>
      <c r="M75" s="29" t="n">
        <f aca="false">ROUND(E75*H75,2)</f>
        <v>0</v>
      </c>
      <c r="N75" s="29" t="n">
        <f aca="false">ROUND(E75*I75,2)</f>
        <v>0</v>
      </c>
      <c r="O75" s="29" t="n">
        <f aca="false">ROUND(E75*J75,2)</f>
        <v>0</v>
      </c>
      <c r="P75" s="29" t="n">
        <f aca="false">ROUND(M75+N75+O75,2)</f>
        <v>0</v>
      </c>
    </row>
    <row r="76" customFormat="false" ht="25.5" hidden="false" customHeight="false" outlineLevel="0" collapsed="false">
      <c r="A76" s="30" t="n">
        <v>25</v>
      </c>
      <c r="B76" s="31" t="s">
        <v>85</v>
      </c>
      <c r="C76" s="32" t="s">
        <v>28</v>
      </c>
      <c r="D76" s="33"/>
      <c r="E76" s="34" t="n">
        <v>74</v>
      </c>
      <c r="F76" s="29" t="n">
        <v>0</v>
      </c>
      <c r="G76" s="29" t="n">
        <f aca="false">A$1</f>
        <v>0</v>
      </c>
      <c r="H76" s="29" t="n">
        <f aca="false">F76*G76</f>
        <v>0</v>
      </c>
      <c r="I76" s="35" t="n">
        <v>0</v>
      </c>
      <c r="J76" s="36" t="n">
        <f aca="false">ROUND(H76*0.07,2)*10</f>
        <v>0</v>
      </c>
      <c r="K76" s="29" t="n">
        <f aca="false">ROUND(H76+I76+J76,2)</f>
        <v>0</v>
      </c>
      <c r="L76" s="29" t="n">
        <f aca="false">ROUND(E76*F76,2)</f>
        <v>0</v>
      </c>
      <c r="M76" s="29" t="n">
        <f aca="false">ROUND(E76*H76,2)</f>
        <v>0</v>
      </c>
      <c r="N76" s="29" t="n">
        <f aca="false">ROUND(E76*I76,2)</f>
        <v>0</v>
      </c>
      <c r="O76" s="29" t="n">
        <f aca="false">ROUND(E76*J76,2)</f>
        <v>0</v>
      </c>
      <c r="P76" s="29" t="n">
        <f aca="false">ROUND(M76+N76+O76,2)</f>
        <v>0</v>
      </c>
    </row>
    <row r="77" customFormat="false" ht="12.75" hidden="false" customHeight="false" outlineLevel="0" collapsed="false">
      <c r="A77" s="38"/>
      <c r="B77" s="39" t="s">
        <v>86</v>
      </c>
      <c r="C77" s="40" t="s">
        <v>28</v>
      </c>
      <c r="D77" s="41" t="n">
        <v>1</v>
      </c>
      <c r="E77" s="42" t="n">
        <f aca="false">E76*D77</f>
        <v>74</v>
      </c>
      <c r="F77" s="29"/>
      <c r="G77" s="43"/>
      <c r="H77" s="29" t="n">
        <f aca="false">F77*G77</f>
        <v>0</v>
      </c>
      <c r="I77" s="35" t="n">
        <v>0</v>
      </c>
      <c r="J77" s="36" t="n">
        <f aca="false">ROUND(H77*0.07,2)*10</f>
        <v>0</v>
      </c>
      <c r="K77" s="29" t="n">
        <f aca="false">ROUND(H77+I77+J77,2)</f>
        <v>0</v>
      </c>
      <c r="L77" s="29" t="n">
        <f aca="false">ROUND(E77*F77,2)</f>
        <v>0</v>
      </c>
      <c r="M77" s="29" t="n">
        <f aca="false">ROUND(E77*H77,2)</f>
        <v>0</v>
      </c>
      <c r="N77" s="29" t="n">
        <f aca="false">ROUND(E77*I77,2)</f>
        <v>0</v>
      </c>
      <c r="O77" s="29" t="n">
        <f aca="false">ROUND(E77*J77,2)</f>
        <v>0</v>
      </c>
      <c r="P77" s="29" t="n">
        <f aca="false">ROUND(M77+N77+O77,2)</f>
        <v>0</v>
      </c>
    </row>
    <row r="78" customFormat="false" ht="15" hidden="false" customHeight="false" outlineLevel="0" collapsed="false">
      <c r="A78" s="38"/>
      <c r="B78" s="39" t="s">
        <v>84</v>
      </c>
      <c r="C78" s="40" t="s">
        <v>40</v>
      </c>
      <c r="D78" s="41" t="n">
        <v>0.1</v>
      </c>
      <c r="E78" s="42" t="n">
        <f aca="false">E76*D78</f>
        <v>7.4</v>
      </c>
      <c r="F78" s="29"/>
      <c r="G78" s="43"/>
      <c r="H78" s="29" t="n">
        <f aca="false">F78*G78</f>
        <v>0</v>
      </c>
      <c r="I78" s="35" t="n">
        <v>0</v>
      </c>
      <c r="J78" s="36" t="n">
        <v>0</v>
      </c>
      <c r="K78" s="29" t="n">
        <f aca="false">ROUND(H78+I78+J78,2)</f>
        <v>0</v>
      </c>
      <c r="L78" s="29" t="n">
        <f aca="false">ROUND(E78*F78,2)</f>
        <v>0</v>
      </c>
      <c r="M78" s="29" t="n">
        <f aca="false">ROUND(E78*H78,2)</f>
        <v>0</v>
      </c>
      <c r="N78" s="29" t="n">
        <f aca="false">ROUND(E78*I78,2)</f>
        <v>0</v>
      </c>
      <c r="O78" s="29" t="n">
        <f aca="false">ROUND(E78*J78,2)</f>
        <v>0</v>
      </c>
      <c r="P78" s="29" t="n">
        <f aca="false">ROUND(M78+N78+O78,2)</f>
        <v>0</v>
      </c>
    </row>
    <row r="79" customFormat="false" ht="15" hidden="false" customHeight="false" outlineLevel="0" collapsed="false">
      <c r="A79" s="30" t="n">
        <v>26</v>
      </c>
      <c r="B79" s="31" t="s">
        <v>87</v>
      </c>
      <c r="C79" s="32" t="s">
        <v>37</v>
      </c>
      <c r="D79" s="33"/>
      <c r="E79" s="34" t="n">
        <v>2253</v>
      </c>
      <c r="F79" s="29" t="n">
        <v>0</v>
      </c>
      <c r="G79" s="29" t="n">
        <f aca="false">A$1</f>
        <v>0</v>
      </c>
      <c r="H79" s="29" t="n">
        <f aca="false">F79*G79</f>
        <v>0</v>
      </c>
      <c r="I79" s="35" t="n">
        <v>0</v>
      </c>
      <c r="J79" s="29" t="n">
        <f aca="false">H79*0.03*10</f>
        <v>0</v>
      </c>
      <c r="K79" s="29" t="n">
        <f aca="false">ROUND(H79+I79+J79,2)</f>
        <v>0</v>
      </c>
      <c r="L79" s="29" t="n">
        <f aca="false">ROUND(E79*F79,2)</f>
        <v>0</v>
      </c>
      <c r="M79" s="29" t="n">
        <f aca="false">ROUND(E79*H79,2)</f>
        <v>0</v>
      </c>
      <c r="N79" s="29" t="n">
        <f aca="false">ROUND(E79*I79,2)</f>
        <v>0</v>
      </c>
      <c r="O79" s="29" t="n">
        <f aca="false">ROUND(E79*J79,2)</f>
        <v>0</v>
      </c>
      <c r="P79" s="29" t="n">
        <f aca="false">ROUND(M79+N79+O79,2)</f>
        <v>0</v>
      </c>
    </row>
    <row r="80" customFormat="false" ht="12.75" hidden="false" customHeight="false" outlineLevel="0" collapsed="false">
      <c r="A80" s="38"/>
      <c r="B80" s="39" t="s">
        <v>88</v>
      </c>
      <c r="C80" s="40" t="s">
        <v>60</v>
      </c>
      <c r="D80" s="41" t="n">
        <v>0.03</v>
      </c>
      <c r="E80" s="42" t="n">
        <f aca="false">E79*D80</f>
        <v>67.59</v>
      </c>
      <c r="F80" s="29"/>
      <c r="G80" s="43"/>
      <c r="H80" s="29" t="n">
        <f aca="false">F80*G80</f>
        <v>0</v>
      </c>
      <c r="I80" s="35" t="n">
        <v>0</v>
      </c>
      <c r="J80" s="29" t="n">
        <f aca="false">H80*0.03</f>
        <v>0</v>
      </c>
      <c r="K80" s="29" t="n">
        <f aca="false">ROUND(H80+I80+J80,2)</f>
        <v>0</v>
      </c>
      <c r="L80" s="29" t="n">
        <f aca="false">ROUND(E80*F80,2)</f>
        <v>0</v>
      </c>
      <c r="M80" s="29" t="n">
        <f aca="false">ROUND(E80*H80,2)</f>
        <v>0</v>
      </c>
      <c r="N80" s="29" t="n">
        <f aca="false">ROUND(E80*I80,2)</f>
        <v>0</v>
      </c>
      <c r="O80" s="29" t="n">
        <f aca="false">ROUND(E80*J80,2)</f>
        <v>0</v>
      </c>
      <c r="P80" s="29" t="n">
        <f aca="false">ROUND(M80+N80+O80,2)</f>
        <v>0</v>
      </c>
    </row>
    <row r="81" customFormat="false" ht="15" hidden="false" customHeight="false" outlineLevel="0" collapsed="false">
      <c r="A81" s="38"/>
      <c r="B81" s="39" t="s">
        <v>89</v>
      </c>
      <c r="C81" s="40" t="s">
        <v>40</v>
      </c>
      <c r="D81" s="41" t="n">
        <v>0.05</v>
      </c>
      <c r="E81" s="42" t="n">
        <f aca="false">E79*D81</f>
        <v>112.65</v>
      </c>
      <c r="F81" s="29"/>
      <c r="G81" s="43"/>
      <c r="H81" s="29" t="n">
        <f aca="false">F81*G81</f>
        <v>0</v>
      </c>
      <c r="I81" s="35" t="n">
        <v>0</v>
      </c>
      <c r="J81" s="29" t="n">
        <f aca="false">H81*0.03</f>
        <v>0</v>
      </c>
      <c r="K81" s="29" t="n">
        <f aca="false">ROUND(H81+I81+J81,2)</f>
        <v>0</v>
      </c>
      <c r="L81" s="29" t="n">
        <f aca="false">ROUND(E81*F81,2)</f>
        <v>0</v>
      </c>
      <c r="M81" s="29" t="n">
        <f aca="false">ROUND(E81*H81,2)</f>
        <v>0</v>
      </c>
      <c r="N81" s="29" t="n">
        <f aca="false">ROUND(E81*I81,2)</f>
        <v>0</v>
      </c>
      <c r="O81" s="29" t="n">
        <f aca="false">ROUND(E81*J81,2)</f>
        <v>0</v>
      </c>
      <c r="P81" s="29" t="n">
        <f aca="false">ROUND(M81+N81+O81,2)</f>
        <v>0</v>
      </c>
    </row>
    <row r="82" s="45" customFormat="true" ht="25.5" hidden="false" customHeight="false" outlineLevel="0" collapsed="false">
      <c r="A82" s="30" t="n">
        <v>27</v>
      </c>
      <c r="B82" s="31" t="s">
        <v>90</v>
      </c>
      <c r="C82" s="32" t="s">
        <v>28</v>
      </c>
      <c r="D82" s="33"/>
      <c r="E82" s="34" t="n">
        <v>5</v>
      </c>
      <c r="F82" s="29" t="n">
        <v>0</v>
      </c>
      <c r="G82" s="29" t="n">
        <f aca="false">A$1</f>
        <v>0</v>
      </c>
      <c r="H82" s="36" t="n">
        <f aca="false">ROUND(F82*G82,2)</f>
        <v>0</v>
      </c>
      <c r="I82" s="35" t="n">
        <v>0</v>
      </c>
      <c r="J82" s="36" t="n">
        <f aca="false">ROUND(H82*0.04,2)</f>
        <v>0</v>
      </c>
      <c r="K82" s="29" t="n">
        <f aca="false">ROUND(H82+I82+J82,2)</f>
        <v>0</v>
      </c>
      <c r="L82" s="29" t="n">
        <f aca="false">ROUND(E82*F82,2)</f>
        <v>0</v>
      </c>
      <c r="M82" s="29" t="n">
        <f aca="false">ROUND(E82*H82,2)</f>
        <v>0</v>
      </c>
      <c r="N82" s="29" t="n">
        <f aca="false">ROUND(E82*I82,2)</f>
        <v>0</v>
      </c>
      <c r="O82" s="29" t="n">
        <f aca="false">ROUND(E82*J82,2)</f>
        <v>0</v>
      </c>
      <c r="P82" s="29" t="n">
        <f aca="false">ROUND(M82+N82+O82,2)</f>
        <v>0</v>
      </c>
    </row>
    <row r="83" s="45" customFormat="true" ht="12.75" hidden="false" customHeight="false" outlineLevel="0" collapsed="false">
      <c r="A83" s="38"/>
      <c r="B83" s="39" t="s">
        <v>91</v>
      </c>
      <c r="C83" s="46" t="s">
        <v>28</v>
      </c>
      <c r="D83" s="46" t="n">
        <v>1</v>
      </c>
      <c r="E83" s="42" t="n">
        <f aca="false">E82*D83</f>
        <v>5</v>
      </c>
      <c r="F83" s="29"/>
      <c r="G83" s="29"/>
      <c r="H83" s="36"/>
      <c r="I83" s="35" t="n">
        <v>0</v>
      </c>
      <c r="J83" s="36"/>
      <c r="K83" s="29" t="n">
        <f aca="false">ROUND(H83+I83+J83,2)</f>
        <v>0</v>
      </c>
      <c r="L83" s="29" t="n">
        <f aca="false">ROUND(E83*F83,2)</f>
        <v>0</v>
      </c>
      <c r="M83" s="29" t="n">
        <f aca="false">ROUND(E83*H83,2)</f>
        <v>0</v>
      </c>
      <c r="N83" s="29" t="n">
        <f aca="false">ROUND(E83*I83,2)</f>
        <v>0</v>
      </c>
      <c r="O83" s="29" t="n">
        <f aca="false">ROUND(E83*J83,2)</f>
        <v>0</v>
      </c>
      <c r="P83" s="29" t="n">
        <f aca="false">ROUND(M83+N83+O83,2)</f>
        <v>0</v>
      </c>
    </row>
    <row r="84" s="45" customFormat="true" ht="12.75" hidden="false" customHeight="false" outlineLevel="0" collapsed="false">
      <c r="A84" s="38"/>
      <c r="B84" s="39" t="s">
        <v>92</v>
      </c>
      <c r="C84" s="46" t="s">
        <v>64</v>
      </c>
      <c r="D84" s="46" t="n">
        <v>0.2</v>
      </c>
      <c r="E84" s="42" t="n">
        <f aca="false">E82*D84</f>
        <v>1</v>
      </c>
      <c r="F84" s="29"/>
      <c r="G84" s="29"/>
      <c r="H84" s="36"/>
      <c r="I84" s="35" t="n">
        <v>0</v>
      </c>
      <c r="J84" s="36" t="n">
        <v>0</v>
      </c>
      <c r="K84" s="29" t="n">
        <f aca="false">ROUND(H84+I84+J84,2)</f>
        <v>0</v>
      </c>
      <c r="L84" s="29" t="n">
        <f aca="false">ROUND(E84*F84,2)</f>
        <v>0</v>
      </c>
      <c r="M84" s="29" t="n">
        <f aca="false">ROUND(E84*H84,2)</f>
        <v>0</v>
      </c>
      <c r="N84" s="29" t="n">
        <f aca="false">ROUND(E84*I84,2)</f>
        <v>0</v>
      </c>
      <c r="O84" s="29" t="n">
        <f aca="false">ROUND(E84*J84,2)</f>
        <v>0</v>
      </c>
      <c r="P84" s="29" t="n">
        <f aca="false">ROUND(M84+N84+O84,2)</f>
        <v>0</v>
      </c>
    </row>
    <row r="85" s="45" customFormat="true" ht="25.5" hidden="false" customHeight="false" outlineLevel="0" collapsed="false">
      <c r="A85" s="30" t="n">
        <v>28</v>
      </c>
      <c r="B85" s="31" t="s">
        <v>93</v>
      </c>
      <c r="C85" s="32" t="s">
        <v>28</v>
      </c>
      <c r="D85" s="33"/>
      <c r="E85" s="34" t="n">
        <v>5</v>
      </c>
      <c r="F85" s="29" t="n">
        <v>0</v>
      </c>
      <c r="G85" s="29" t="n">
        <f aca="false">A$1</f>
        <v>0</v>
      </c>
      <c r="H85" s="36" t="n">
        <f aca="false">ROUND(F85*G85,2)</f>
        <v>0</v>
      </c>
      <c r="I85" s="35" t="n">
        <v>0</v>
      </c>
      <c r="J85" s="36" t="n">
        <f aca="false">ROUND(H85*0.04,2)</f>
        <v>0</v>
      </c>
      <c r="K85" s="29" t="n">
        <f aca="false">ROUND(H85+I85+J85,2)</f>
        <v>0</v>
      </c>
      <c r="L85" s="29" t="n">
        <f aca="false">ROUND(E85*F85,2)</f>
        <v>0</v>
      </c>
      <c r="M85" s="29" t="n">
        <f aca="false">ROUND(E85*H85,2)</f>
        <v>0</v>
      </c>
      <c r="N85" s="29" t="n">
        <f aca="false">ROUND(E85*I85,2)</f>
        <v>0</v>
      </c>
      <c r="O85" s="29" t="n">
        <f aca="false">ROUND(E85*J85,2)</f>
        <v>0</v>
      </c>
      <c r="P85" s="29" t="n">
        <f aca="false">ROUND(M85+N85+O85,2)</f>
        <v>0</v>
      </c>
    </row>
    <row r="86" s="45" customFormat="true" ht="12.75" hidden="false" customHeight="false" outlineLevel="0" collapsed="false">
      <c r="A86" s="38"/>
      <c r="B86" s="39" t="s">
        <v>94</v>
      </c>
      <c r="C86" s="46" t="s">
        <v>28</v>
      </c>
      <c r="D86" s="46" t="n">
        <v>1</v>
      </c>
      <c r="E86" s="42" t="n">
        <f aca="false">E85*D86</f>
        <v>5</v>
      </c>
      <c r="F86" s="29"/>
      <c r="G86" s="29"/>
      <c r="H86" s="36"/>
      <c r="I86" s="35" t="n">
        <v>0</v>
      </c>
      <c r="J86" s="36"/>
      <c r="K86" s="29" t="n">
        <f aca="false">ROUND(H86+I86+J86,2)</f>
        <v>0</v>
      </c>
      <c r="L86" s="29" t="n">
        <f aca="false">ROUND(E86*F86,2)</f>
        <v>0</v>
      </c>
      <c r="M86" s="29" t="n">
        <f aca="false">ROUND(E86*H86,2)</f>
        <v>0</v>
      </c>
      <c r="N86" s="29" t="n">
        <f aca="false">ROUND(E86*I86,2)</f>
        <v>0</v>
      </c>
      <c r="O86" s="29" t="n">
        <f aca="false">ROUND(E86*J86,2)</f>
        <v>0</v>
      </c>
      <c r="P86" s="29" t="n">
        <f aca="false">ROUND(M86+N86+O86,2)</f>
        <v>0</v>
      </c>
    </row>
    <row r="87" s="45" customFormat="true" ht="12.75" hidden="false" customHeight="false" outlineLevel="0" collapsed="false">
      <c r="A87" s="38"/>
      <c r="B87" s="39" t="s">
        <v>92</v>
      </c>
      <c r="C87" s="46" t="s">
        <v>64</v>
      </c>
      <c r="D87" s="46" t="n">
        <v>0.1</v>
      </c>
      <c r="E87" s="42" t="n">
        <f aca="false">E85*D87</f>
        <v>0.5</v>
      </c>
      <c r="F87" s="29"/>
      <c r="G87" s="29"/>
      <c r="H87" s="36"/>
      <c r="I87" s="35" t="n">
        <v>0</v>
      </c>
      <c r="J87" s="36" t="n">
        <v>0</v>
      </c>
      <c r="K87" s="29" t="n">
        <f aca="false">ROUND(H87+I87+J87,2)</f>
        <v>0</v>
      </c>
      <c r="L87" s="29" t="n">
        <f aca="false">ROUND(E87*F87,2)</f>
        <v>0</v>
      </c>
      <c r="M87" s="29" t="n">
        <f aca="false">ROUND(E87*H87,2)</f>
        <v>0</v>
      </c>
      <c r="N87" s="29" t="n">
        <f aca="false">ROUND(E87*I87,2)</f>
        <v>0</v>
      </c>
      <c r="O87" s="29" t="n">
        <f aca="false">ROUND(E87*J87,2)</f>
        <v>0</v>
      </c>
      <c r="P87" s="29" t="n">
        <f aca="false">ROUND(M87+N87+O87,2)</f>
        <v>0</v>
      </c>
    </row>
    <row r="88" s="45" customFormat="true" ht="12.75" hidden="false" customHeight="false" outlineLevel="0" collapsed="false">
      <c r="A88" s="30" t="n">
        <v>29</v>
      </c>
      <c r="B88" s="31" t="s">
        <v>95</v>
      </c>
      <c r="C88" s="32" t="s">
        <v>28</v>
      </c>
      <c r="D88" s="33"/>
      <c r="E88" s="34" t="n">
        <v>5</v>
      </c>
      <c r="F88" s="29" t="n">
        <v>0</v>
      </c>
      <c r="G88" s="29" t="n">
        <f aca="false">A$1</f>
        <v>0</v>
      </c>
      <c r="H88" s="36" t="n">
        <f aca="false">ROUND(F88*G88,2)</f>
        <v>0</v>
      </c>
      <c r="I88" s="35" t="n">
        <v>0</v>
      </c>
      <c r="J88" s="36" t="n">
        <f aca="false">ROUND(H88*0.04,2)</f>
        <v>0</v>
      </c>
      <c r="K88" s="29" t="n">
        <f aca="false">ROUND(H88+I88+J88,2)</f>
        <v>0</v>
      </c>
      <c r="L88" s="29" t="n">
        <f aca="false">ROUND(E88*F88,2)</f>
        <v>0</v>
      </c>
      <c r="M88" s="29" t="n">
        <f aca="false">ROUND(E88*H88,2)</f>
        <v>0</v>
      </c>
      <c r="N88" s="29" t="n">
        <f aca="false">ROUND(E88*I88,2)</f>
        <v>0</v>
      </c>
      <c r="O88" s="29" t="n">
        <f aca="false">ROUND(E88*J88,2)</f>
        <v>0</v>
      </c>
      <c r="P88" s="29" t="n">
        <f aca="false">ROUND(M88+N88+O88,2)</f>
        <v>0</v>
      </c>
    </row>
    <row r="89" s="45" customFormat="true" ht="12.75" hidden="false" customHeight="false" outlineLevel="0" collapsed="false">
      <c r="A89" s="38"/>
      <c r="B89" s="39" t="s">
        <v>96</v>
      </c>
      <c r="C89" s="46" t="s">
        <v>28</v>
      </c>
      <c r="D89" s="46" t="n">
        <v>1</v>
      </c>
      <c r="E89" s="42" t="n">
        <f aca="false">E88*D89</f>
        <v>5</v>
      </c>
      <c r="F89" s="29"/>
      <c r="G89" s="29"/>
      <c r="H89" s="36"/>
      <c r="I89" s="35" t="n">
        <v>0</v>
      </c>
      <c r="J89" s="36"/>
      <c r="K89" s="29" t="n">
        <f aca="false">ROUND(H89+I89+J89,2)</f>
        <v>0</v>
      </c>
      <c r="L89" s="29" t="n">
        <f aca="false">ROUND(E89*F89,2)</f>
        <v>0</v>
      </c>
      <c r="M89" s="29" t="n">
        <f aca="false">ROUND(E89*H89,2)</f>
        <v>0</v>
      </c>
      <c r="N89" s="29" t="n">
        <f aca="false">ROUND(E89*I89,2)</f>
        <v>0</v>
      </c>
      <c r="O89" s="29" t="n">
        <f aca="false">ROUND(E89*J89,2)</f>
        <v>0</v>
      </c>
      <c r="P89" s="29" t="n">
        <f aca="false">ROUND(M89+N89+O89,2)</f>
        <v>0</v>
      </c>
    </row>
    <row r="90" s="45" customFormat="true" ht="12.75" hidden="false" customHeight="false" outlineLevel="0" collapsed="false">
      <c r="A90" s="38"/>
      <c r="B90" s="39" t="s">
        <v>92</v>
      </c>
      <c r="C90" s="46" t="s">
        <v>64</v>
      </c>
      <c r="D90" s="46" t="n">
        <v>0.2</v>
      </c>
      <c r="E90" s="42" t="n">
        <f aca="false">E88*D90</f>
        <v>1</v>
      </c>
      <c r="F90" s="29"/>
      <c r="G90" s="29"/>
      <c r="H90" s="36"/>
      <c r="I90" s="35" t="n">
        <v>0</v>
      </c>
      <c r="J90" s="36" t="n">
        <v>0</v>
      </c>
      <c r="K90" s="29" t="n">
        <f aca="false">ROUND(H90+I90+J90,2)</f>
        <v>0</v>
      </c>
      <c r="L90" s="29" t="n">
        <f aca="false">ROUND(E90*F90,2)</f>
        <v>0</v>
      </c>
      <c r="M90" s="29" t="n">
        <f aca="false">ROUND(E90*H90,2)</f>
        <v>0</v>
      </c>
      <c r="N90" s="29" t="n">
        <f aca="false">ROUND(E90*I90,2)</f>
        <v>0</v>
      </c>
      <c r="O90" s="29" t="n">
        <f aca="false">ROUND(E90*J90,2)</f>
        <v>0</v>
      </c>
      <c r="P90" s="29" t="n">
        <f aca="false">ROUND(M90+N90+O90,2)</f>
        <v>0</v>
      </c>
    </row>
    <row r="91" customFormat="false" ht="12.75" hidden="false" customHeight="false" outlineLevel="0" collapsed="false">
      <c r="A91" s="55"/>
      <c r="B91" s="55"/>
      <c r="C91" s="55"/>
      <c r="D91" s="55"/>
      <c r="E91" s="55"/>
      <c r="F91" s="55"/>
      <c r="G91" s="55"/>
      <c r="H91" s="55"/>
      <c r="I91" s="55"/>
      <c r="J91" s="55"/>
      <c r="K91" s="55"/>
      <c r="L91" s="55"/>
      <c r="M91" s="55"/>
      <c r="N91" s="55"/>
      <c r="O91" s="55"/>
      <c r="P91" s="55"/>
    </row>
    <row r="92" customFormat="false" ht="12.75" hidden="false" customHeight="false" outlineLevel="0" collapsed="false">
      <c r="A92" s="55"/>
      <c r="B92" s="55"/>
      <c r="C92" s="55"/>
      <c r="D92" s="55"/>
      <c r="E92" s="55"/>
      <c r="F92" s="55"/>
      <c r="G92" s="55"/>
      <c r="H92" s="55"/>
      <c r="I92" s="55"/>
      <c r="J92" s="55"/>
      <c r="K92" s="55"/>
      <c r="L92" s="55"/>
      <c r="M92" s="55"/>
      <c r="N92" s="55"/>
      <c r="O92" s="55"/>
      <c r="P92" s="55"/>
    </row>
    <row r="93" customFormat="false" ht="12.75" hidden="false" customHeight="false" outlineLevel="0" collapsed="false">
      <c r="A93" s="38"/>
      <c r="B93" s="47" t="s">
        <v>97</v>
      </c>
      <c r="C93" s="48"/>
      <c r="D93" s="49"/>
      <c r="E93" s="49"/>
      <c r="F93" s="49"/>
      <c r="G93" s="49"/>
      <c r="H93" s="49"/>
      <c r="I93" s="50"/>
      <c r="J93" s="49"/>
      <c r="K93" s="49"/>
      <c r="L93" s="49" t="n">
        <f aca="false">SUM(L12:L90)</f>
        <v>0</v>
      </c>
      <c r="M93" s="49" t="n">
        <f aca="false">SUM(M12:M90)</f>
        <v>0</v>
      </c>
      <c r="N93" s="49" t="n">
        <f aca="false">SUM(N12:N90)</f>
        <v>0</v>
      </c>
      <c r="O93" s="49" t="n">
        <f aca="false">SUM(O12:O90)</f>
        <v>0</v>
      </c>
      <c r="P93" s="51" t="n">
        <f aca="false">SUM(P12:P90)</f>
        <v>0</v>
      </c>
    </row>
    <row r="94" customFormat="false" ht="12.75" hidden="false" customHeight="false" outlineLevel="0" collapsed="false">
      <c r="A94" s="52"/>
      <c r="B94" s="53" t="s">
        <v>98</v>
      </c>
      <c r="C94" s="54" t="s">
        <v>99</v>
      </c>
      <c r="D94" s="54"/>
      <c r="E94" s="55" t="n">
        <v>1</v>
      </c>
      <c r="F94" s="55"/>
      <c r="G94" s="55"/>
      <c r="H94" s="55"/>
      <c r="I94" s="55"/>
      <c r="J94" s="55"/>
      <c r="K94" s="55"/>
      <c r="L94" s="55"/>
      <c r="M94" s="55"/>
      <c r="N94" s="55"/>
      <c r="O94" s="55"/>
      <c r="P94" s="29" t="n">
        <f aca="false">+P93*E94/100</f>
        <v>0</v>
      </c>
    </row>
    <row r="95" customFormat="false" ht="12.75" hidden="false" customHeight="false" outlineLevel="0" collapsed="false">
      <c r="A95" s="56"/>
      <c r="B95" s="57" t="s">
        <v>100</v>
      </c>
      <c r="C95" s="56" t="s">
        <v>99</v>
      </c>
      <c r="D95" s="56"/>
      <c r="E95" s="36" t="n">
        <v>1</v>
      </c>
      <c r="F95" s="36"/>
      <c r="G95" s="36"/>
      <c r="H95" s="36"/>
      <c r="I95" s="36"/>
      <c r="J95" s="36"/>
      <c r="K95" s="36"/>
      <c r="L95" s="36"/>
      <c r="M95" s="36"/>
      <c r="N95" s="36"/>
      <c r="O95" s="36"/>
      <c r="P95" s="29" t="n">
        <f aca="false">+P93*E95/100</f>
        <v>0</v>
      </c>
    </row>
    <row r="96" customFormat="false" ht="12.75" hidden="false" customHeight="false" outlineLevel="0" collapsed="false">
      <c r="A96" s="56"/>
      <c r="B96" s="58" t="s">
        <v>101</v>
      </c>
      <c r="C96" s="59"/>
      <c r="D96" s="59"/>
      <c r="E96" s="36"/>
      <c r="F96" s="36"/>
      <c r="G96" s="36"/>
      <c r="H96" s="36"/>
      <c r="I96" s="36"/>
      <c r="J96" s="36"/>
      <c r="K96" s="36"/>
      <c r="L96" s="36"/>
      <c r="M96" s="36"/>
      <c r="N96" s="36"/>
      <c r="O96" s="36"/>
      <c r="P96" s="51" t="n">
        <f aca="false">SUM(P93:P95)</f>
        <v>0</v>
      </c>
    </row>
    <row r="97" customFormat="false" ht="15.75" hidden="false" customHeight="false" outlineLevel="0" collapsed="false">
      <c r="B97" s="60"/>
      <c r="C97" s="61"/>
      <c r="E97" s="62"/>
      <c r="K97" s="63"/>
      <c r="M97" s="64"/>
      <c r="N97" s="64"/>
      <c r="O97" s="65"/>
    </row>
    <row r="98" customFormat="false" ht="12.75" hidden="false" customHeight="false" outlineLevel="0" collapsed="false">
      <c r="B98" s="66" t="s">
        <v>102</v>
      </c>
      <c r="C98" s="3"/>
      <c r="E98" s="62"/>
      <c r="K98" s="63"/>
      <c r="M98" s="64"/>
      <c r="N98" s="64"/>
      <c r="O98" s="65"/>
    </row>
    <row r="99" customFormat="false" ht="12.75" hidden="false" customHeight="false" outlineLevel="0" collapsed="false">
      <c r="B99" s="67" t="s">
        <v>103</v>
      </c>
      <c r="C99" s="3"/>
      <c r="E99" s="62"/>
      <c r="K99" s="63"/>
      <c r="M99" s="64"/>
      <c r="N99" s="64"/>
      <c r="O99" s="65"/>
    </row>
    <row r="100" customFormat="false" ht="12.75" hidden="false" customHeight="false" outlineLevel="0" collapsed="false">
      <c r="B100" s="6" t="s">
        <v>9</v>
      </c>
      <c r="C100" s="3"/>
      <c r="E100" s="62"/>
      <c r="K100" s="63"/>
      <c r="M100" s="64"/>
      <c r="N100" s="64"/>
      <c r="O100" s="65"/>
    </row>
    <row r="101" customFormat="false" ht="12.75" hidden="false" customHeight="false" outlineLevel="0" collapsed="false">
      <c r="B101" s="68"/>
    </row>
    <row r="102" customFormat="false" ht="12.75" hidden="false" customHeight="false" outlineLevel="0" collapsed="false">
      <c r="B102" s="69" t="s">
        <v>104</v>
      </c>
    </row>
    <row r="103" customFormat="false" ht="12.75" hidden="false" customHeight="false" outlineLevel="0" collapsed="false">
      <c r="B103" s="70" t="s">
        <v>105</v>
      </c>
    </row>
    <row r="104" customFormat="false" ht="12.75" hidden="false" customHeight="false" outlineLevel="0" collapsed="false">
      <c r="B104" s="2" t="s">
        <v>106</v>
      </c>
    </row>
    <row r="106" s="62" customFormat="true" ht="12.75" hidden="false" customHeight="false" outlineLevel="0" collapsed="false">
      <c r="A106" s="1"/>
      <c r="L106" s="71"/>
    </row>
    <row r="107" s="3" customFormat="true" ht="12.75" hidden="false" customHeight="false" outlineLevel="0" collapsed="false"/>
    <row r="108" s="3" customFormat="true" ht="12.75" hidden="false" customHeight="false" outlineLevel="0" collapsed="false"/>
    <row r="109" s="3" customFormat="true" ht="12.75" hidden="false" customHeight="false" outlineLevel="0" collapsed="false"/>
    <row r="110" s="3" customFormat="true" ht="12.75" hidden="false" customHeight="false" outlineLevel="0" collapsed="false"/>
    <row r="111" s="3" customFormat="true" ht="12.75" hidden="false" customHeight="false" outlineLevel="0" collapsed="false"/>
    <row r="112" s="3" customFormat="true" ht="12.75" hidden="false" customHeight="false" outlineLevel="0" collapsed="false"/>
    <row r="113" s="3" customFormat="true" ht="12.75" hidden="false" customHeight="false" outlineLevel="0" collapsed="false"/>
    <row r="114"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111"/>
  <sheetViews>
    <sheetView showFormulas="false" showGridLines="true" showRowColHeaders="true" showZeros="true" rightToLeft="false" tabSelected="false" showOutlineSymbols="true" defaultGridColor="true" view="pageBreakPreview" topLeftCell="A88" colorId="64" zoomScale="130" zoomScaleNormal="140" zoomScalePageLayoutView="130" workbookViewId="0">
      <selection pane="topLeft" activeCell="E99" activeCellId="0" sqref="E99"/>
    </sheetView>
  </sheetViews>
  <sheetFormatPr defaultColWidth="9.1484375" defaultRowHeight="12.75" zeroHeight="false" outlineLevelRow="0" outlineLevelCol="0"/>
  <cols>
    <col collapsed="false" customWidth="true" hidden="false" outlineLevel="0" max="1" min="1" style="1" width="5.01"/>
    <col collapsed="false" customWidth="true" hidden="false" outlineLevel="0" max="2" min="2" style="2" width="38.7"/>
    <col collapsed="false" customWidth="true" hidden="false" outlineLevel="0" max="3" min="3" style="1" width="5.86"/>
    <col collapsed="false" customWidth="true" hidden="false" outlineLevel="0" max="4" min="4" style="3" width="6.14"/>
    <col collapsed="false" customWidth="false" hidden="false" outlineLevel="0" max="5" min="5" style="3" width="9.13"/>
    <col collapsed="false" customWidth="true" hidden="false" outlineLevel="0" max="6" min="6" style="3" width="6.01"/>
    <col collapsed="false" customWidth="true" hidden="false" outlineLevel="0" max="7" min="7" style="3" width="6.29"/>
    <col collapsed="false" customWidth="true" hidden="false" outlineLevel="0" max="8" min="8" style="3" width="7.15"/>
    <col collapsed="false" customWidth="true" hidden="false" outlineLevel="0" max="9" min="9" style="3" width="8.14"/>
    <col collapsed="false" customWidth="true" hidden="false" outlineLevel="0" max="10" min="10" style="3" width="6.85"/>
    <col collapsed="false" customWidth="true" hidden="false" outlineLevel="0" max="11" min="11" style="3" width="8"/>
    <col collapsed="false" customWidth="true" hidden="false" outlineLevel="0" max="12" min="12" style="3" width="8.14"/>
    <col collapsed="false" customWidth="true" hidden="false" outlineLevel="0" max="13" min="13" style="3" width="9.29"/>
    <col collapsed="false" customWidth="true" hidden="false" outlineLevel="0" max="14" min="14" style="3" width="9.58"/>
    <col collapsed="false" customWidth="true" hidden="false" outlineLevel="0" max="15" min="15" style="3" width="9.29"/>
    <col collapsed="false" customWidth="true" hidden="false" outlineLevel="0" max="16" min="16" style="3" width="11.85"/>
    <col collapsed="false" customWidth="false" hidden="false" outlineLevel="0" max="253" min="17" style="3" width="9.13"/>
    <col collapsed="false" customWidth="true" hidden="false" outlineLevel="0" max="254" min="254" style="3" width="5.57"/>
    <col collapsed="false" customWidth="true" hidden="false" outlineLevel="0" max="255" min="255" style="3" width="38.7"/>
    <col collapsed="false" customWidth="true" hidden="false" outlineLevel="0" max="256" min="256" style="3" width="6.14"/>
    <col collapsed="false" customWidth="true" hidden="false" outlineLevel="0" max="257" min="257" style="3" width="6.29"/>
    <col collapsed="false" customWidth="false" hidden="false" outlineLevel="0" max="258" min="258" style="3" width="9.13"/>
    <col collapsed="false" customWidth="true" hidden="false" outlineLevel="0" max="259" min="259" style="3" width="7.71"/>
    <col collapsed="false" customWidth="true" hidden="false" outlineLevel="0" max="260" min="260" style="3" width="6.29"/>
    <col collapsed="false" customWidth="true" hidden="false" outlineLevel="0" max="261" min="261" style="3" width="7.15"/>
    <col collapsed="false" customWidth="true" hidden="false" outlineLevel="0" max="262" min="262" style="3" width="7"/>
    <col collapsed="false" customWidth="true" hidden="false" outlineLevel="0" max="263" min="263" style="3" width="6.85"/>
    <col collapsed="false" customWidth="true" hidden="false" outlineLevel="0" max="264" min="264" style="3" width="7"/>
    <col collapsed="false" customWidth="true" hidden="false" outlineLevel="0" max="265" min="265" style="3" width="8.14"/>
    <col collapsed="false" customWidth="true" hidden="false" outlineLevel="0" max="266" min="266" style="3" width="8.41"/>
    <col collapsed="false" customWidth="true" hidden="false" outlineLevel="0" max="267" min="267" style="3" width="9.58"/>
    <col collapsed="false" customWidth="true" hidden="false" outlineLevel="0" max="268" min="268" style="3" width="9.29"/>
    <col collapsed="false" customWidth="true" hidden="false" outlineLevel="0" max="269" min="269" style="3" width="10"/>
    <col collapsed="false" customWidth="false" hidden="false" outlineLevel="0" max="509" min="270" style="3" width="9.13"/>
    <col collapsed="false" customWidth="true" hidden="false" outlineLevel="0" max="510" min="510" style="3" width="5.57"/>
    <col collapsed="false" customWidth="true" hidden="false" outlineLevel="0" max="511" min="511" style="3" width="38.7"/>
    <col collapsed="false" customWidth="true" hidden="false" outlineLevel="0" max="512" min="512" style="3" width="6.14"/>
    <col collapsed="false" customWidth="true" hidden="false" outlineLevel="0" max="513" min="513" style="3" width="6.29"/>
    <col collapsed="false" customWidth="false" hidden="false" outlineLevel="0" max="514" min="514" style="3" width="9.13"/>
    <col collapsed="false" customWidth="true" hidden="false" outlineLevel="0" max="515" min="515" style="3" width="7.71"/>
    <col collapsed="false" customWidth="true" hidden="false" outlineLevel="0" max="516" min="516" style="3" width="6.29"/>
    <col collapsed="false" customWidth="true" hidden="false" outlineLevel="0" max="517" min="517" style="3" width="7.15"/>
    <col collapsed="false" customWidth="true" hidden="false" outlineLevel="0" max="518" min="518" style="3" width="7"/>
    <col collapsed="false" customWidth="true" hidden="false" outlineLevel="0" max="519" min="519" style="3" width="6.85"/>
    <col collapsed="false" customWidth="true" hidden="false" outlineLevel="0" max="520" min="520" style="3" width="7"/>
    <col collapsed="false" customWidth="true" hidden="false" outlineLevel="0" max="521" min="521" style="3" width="8.14"/>
    <col collapsed="false" customWidth="true" hidden="false" outlineLevel="0" max="522" min="522" style="3" width="8.41"/>
    <col collapsed="false" customWidth="true" hidden="false" outlineLevel="0" max="523" min="523" style="3" width="9.58"/>
    <col collapsed="false" customWidth="true" hidden="false" outlineLevel="0" max="524" min="524" style="3" width="9.29"/>
    <col collapsed="false" customWidth="true" hidden="false" outlineLevel="0" max="525" min="525" style="3" width="10"/>
    <col collapsed="false" customWidth="false" hidden="false" outlineLevel="0" max="765" min="526" style="3" width="9.13"/>
    <col collapsed="false" customWidth="true" hidden="false" outlineLevel="0" max="766" min="766" style="3" width="5.57"/>
    <col collapsed="false" customWidth="true" hidden="false" outlineLevel="0" max="767" min="767" style="3" width="38.7"/>
    <col collapsed="false" customWidth="true" hidden="false" outlineLevel="0" max="768" min="768" style="3" width="6.14"/>
    <col collapsed="false" customWidth="true" hidden="false" outlineLevel="0" max="769" min="769" style="3" width="6.29"/>
    <col collapsed="false" customWidth="false" hidden="false" outlineLevel="0" max="770" min="770" style="3" width="9.13"/>
    <col collapsed="false" customWidth="true" hidden="false" outlineLevel="0" max="771" min="771" style="3" width="7.71"/>
    <col collapsed="false" customWidth="true" hidden="false" outlineLevel="0" max="772" min="772" style="3" width="6.29"/>
    <col collapsed="false" customWidth="true" hidden="false" outlineLevel="0" max="773" min="773" style="3" width="7.15"/>
    <col collapsed="false" customWidth="true" hidden="false" outlineLevel="0" max="774" min="774" style="3" width="7"/>
    <col collapsed="false" customWidth="true" hidden="false" outlineLevel="0" max="775" min="775" style="3" width="6.85"/>
    <col collapsed="false" customWidth="true" hidden="false" outlineLevel="0" max="776" min="776" style="3" width="7"/>
    <col collapsed="false" customWidth="true" hidden="false" outlineLevel="0" max="777" min="777" style="3" width="8.14"/>
    <col collapsed="false" customWidth="true" hidden="false" outlineLevel="0" max="778" min="778" style="3" width="8.41"/>
    <col collapsed="false" customWidth="true" hidden="false" outlineLevel="0" max="779" min="779" style="3" width="9.58"/>
    <col collapsed="false" customWidth="true" hidden="false" outlineLevel="0" max="780" min="780" style="3" width="9.29"/>
    <col collapsed="false" customWidth="true" hidden="false" outlineLevel="0" max="781" min="781" style="3" width="10"/>
    <col collapsed="false" customWidth="false" hidden="false" outlineLevel="0" max="1021" min="782" style="3" width="9.13"/>
    <col collapsed="false" customWidth="true" hidden="false" outlineLevel="0" max="1022" min="1022" style="3" width="5.57"/>
    <col collapsed="false" customWidth="true" hidden="false" outlineLevel="0" max="1023" min="1023" style="3" width="38.7"/>
    <col collapsed="false" customWidth="true" hidden="false" outlineLevel="0" max="1024" min="1024" style="3" width="6.14"/>
  </cols>
  <sheetData>
    <row r="1" customFormat="false" ht="12.75" hidden="false" customHeight="false" outlineLevel="0" collapsed="false">
      <c r="A1" s="4" t="n">
        <v>0</v>
      </c>
      <c r="B1" s="5" t="s">
        <v>113</v>
      </c>
      <c r="C1" s="6"/>
      <c r="D1" s="6"/>
      <c r="E1" s="7"/>
      <c r="F1" s="6"/>
      <c r="G1" s="8" t="s">
        <v>114</v>
      </c>
      <c r="H1" s="9"/>
      <c r="I1" s="6"/>
      <c r="J1" s="6"/>
      <c r="K1" s="6"/>
      <c r="L1" s="10"/>
      <c r="M1" s="6"/>
      <c r="N1" s="6"/>
      <c r="O1" s="6"/>
      <c r="P1" s="6"/>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2.75" hidden="false" customHeight="false" outlineLevel="0" collapsed="false">
      <c r="A6" s="8"/>
      <c r="B6" s="11"/>
      <c r="C6" s="12"/>
      <c r="D6" s="12"/>
      <c r="E6" s="13"/>
      <c r="F6" s="12"/>
      <c r="G6" s="14"/>
      <c r="H6" s="7"/>
      <c r="I6" s="7"/>
      <c r="J6" s="7"/>
      <c r="K6" s="7"/>
      <c r="L6" s="14"/>
      <c r="M6" s="6" t="s">
        <v>6</v>
      </c>
      <c r="N6" s="10"/>
      <c r="O6" s="19" t="n">
        <f aca="false">P93</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23" t="s">
        <v>10</v>
      </c>
      <c r="B8" s="23" t="s">
        <v>11</v>
      </c>
      <c r="C8" s="24" t="s">
        <v>12</v>
      </c>
      <c r="D8" s="24" t="s">
        <v>13</v>
      </c>
      <c r="E8" s="24" t="s">
        <v>14</v>
      </c>
      <c r="F8" s="23" t="s">
        <v>15</v>
      </c>
      <c r="G8" s="23"/>
      <c r="H8" s="23"/>
      <c r="I8" s="23"/>
      <c r="J8" s="23"/>
      <c r="K8" s="23"/>
      <c r="L8" s="23" t="s">
        <v>16</v>
      </c>
      <c r="M8" s="23"/>
      <c r="N8" s="23"/>
      <c r="O8" s="23"/>
      <c r="P8" s="23"/>
    </row>
    <row r="9" customFormat="false" ht="69" hidden="false" customHeight="false" outlineLevel="0" collapsed="false">
      <c r="A9" s="23"/>
      <c r="B9" s="23"/>
      <c r="C9" s="24"/>
      <c r="D9" s="24"/>
      <c r="E9" s="24"/>
      <c r="F9" s="24" t="s">
        <v>17</v>
      </c>
      <c r="G9" s="24" t="s">
        <v>18</v>
      </c>
      <c r="H9" s="24" t="s">
        <v>19</v>
      </c>
      <c r="I9" s="24" t="s">
        <v>20</v>
      </c>
      <c r="J9" s="24" t="s">
        <v>21</v>
      </c>
      <c r="K9" s="24" t="s">
        <v>22</v>
      </c>
      <c r="L9" s="24" t="s">
        <v>23</v>
      </c>
      <c r="M9" s="24" t="s">
        <v>24</v>
      </c>
      <c r="N9" s="24" t="s">
        <v>20</v>
      </c>
      <c r="O9" s="24" t="s">
        <v>21</v>
      </c>
      <c r="P9" s="24" t="s">
        <v>25</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25"/>
      <c r="B11" s="26" t="s">
        <v>26</v>
      </c>
      <c r="C11" s="27"/>
      <c r="D11" s="27"/>
      <c r="E11" s="28"/>
      <c r="F11" s="29"/>
      <c r="G11" s="29"/>
      <c r="H11" s="29"/>
      <c r="I11" s="29"/>
      <c r="J11" s="29"/>
      <c r="K11" s="29"/>
      <c r="L11" s="29"/>
      <c r="M11" s="29"/>
      <c r="N11" s="29"/>
      <c r="O11" s="29"/>
      <c r="P11" s="29"/>
    </row>
    <row r="12" customFormat="false" ht="12.75" hidden="false" customHeight="false" outlineLevel="0" collapsed="false">
      <c r="A12" s="30" t="n">
        <v>1</v>
      </c>
      <c r="B12" s="31" t="s">
        <v>27</v>
      </c>
      <c r="C12" s="32" t="s">
        <v>28</v>
      </c>
      <c r="D12" s="33"/>
      <c r="E12" s="34" t="n">
        <v>5</v>
      </c>
      <c r="F12" s="29" t="n">
        <v>0</v>
      </c>
      <c r="G12" s="29" t="n">
        <f aca="false">A$1</f>
        <v>0</v>
      </c>
      <c r="H12" s="29" t="n">
        <f aca="false">ROUND(G12*F12,2)</f>
        <v>0</v>
      </c>
      <c r="I12" s="35" t="n">
        <v>0</v>
      </c>
      <c r="J12" s="36" t="n">
        <f aca="false">ROUND(H12*0.07,2)*5</f>
        <v>0</v>
      </c>
      <c r="K12" s="29" t="n">
        <f aca="false">ROUND(H12+I12+J12,2)</f>
        <v>0</v>
      </c>
      <c r="L12" s="29" t="n">
        <f aca="false">ROUND(E12*F12,2)</f>
        <v>0</v>
      </c>
      <c r="M12" s="29" t="n">
        <f aca="false">ROUND(E12*H12,2)</f>
        <v>0</v>
      </c>
      <c r="N12" s="29" t="n">
        <f aca="false">ROUND(E12*I12,2)</f>
        <v>0</v>
      </c>
      <c r="O12" s="29" t="n">
        <f aca="false">ROUND(E12*J12,2)</f>
        <v>0</v>
      </c>
      <c r="P12" s="29" t="n">
        <f aca="false">ROUND(M12+N12+O12,2)</f>
        <v>0</v>
      </c>
    </row>
    <row r="13" customFormat="false" ht="12.75" hidden="false" customHeight="false" outlineLevel="0" collapsed="false">
      <c r="A13" s="30" t="n">
        <v>2</v>
      </c>
      <c r="B13" s="31" t="s">
        <v>29</v>
      </c>
      <c r="C13" s="32" t="s">
        <v>30</v>
      </c>
      <c r="D13" s="33"/>
      <c r="E13" s="34" t="n">
        <v>160</v>
      </c>
      <c r="F13" s="29" t="n">
        <v>0</v>
      </c>
      <c r="G13" s="29" t="n">
        <f aca="false">A$1</f>
        <v>0</v>
      </c>
      <c r="H13" s="29" t="n">
        <f aca="false">ROUND(G13*F13,2)</f>
        <v>0</v>
      </c>
      <c r="I13" s="35" t="n">
        <v>0</v>
      </c>
      <c r="J13" s="36" t="n">
        <f aca="false">ROUND(H13*0.07,2)*10</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15" hidden="false" customHeight="false" outlineLevel="0" collapsed="false">
      <c r="A14" s="30" t="n">
        <v>3</v>
      </c>
      <c r="B14" s="31" t="s">
        <v>31</v>
      </c>
      <c r="C14" s="32" t="s">
        <v>32</v>
      </c>
      <c r="D14" s="33"/>
      <c r="E14" s="34" t="n">
        <v>7638</v>
      </c>
      <c r="F14" s="29" t="n">
        <v>0</v>
      </c>
      <c r="G14" s="29" t="n">
        <f aca="false">A$1</f>
        <v>0</v>
      </c>
      <c r="H14" s="29" t="n">
        <f aca="false">ROUND(G14*F14,2)</f>
        <v>0</v>
      </c>
      <c r="I14" s="35" t="n">
        <v>0</v>
      </c>
      <c r="J14" s="36" t="n">
        <f aca="false">ROUND(H14*0.07,2)*10</f>
        <v>0</v>
      </c>
      <c r="K14" s="29" t="n">
        <f aca="false">ROUND(H14+I14+J14,2)</f>
        <v>0</v>
      </c>
      <c r="L14" s="29" t="n">
        <f aca="false">ROUND(E14*F14,2)</f>
        <v>0</v>
      </c>
      <c r="M14" s="29" t="n">
        <f aca="false">ROUND(E14*H14,2)</f>
        <v>0</v>
      </c>
      <c r="N14" s="29" t="n">
        <f aca="false">ROUND(E14*I14,2)</f>
        <v>0</v>
      </c>
      <c r="O14" s="29" t="n">
        <f aca="false">ROUND(E14*J14,2)</f>
        <v>0</v>
      </c>
      <c r="P14" s="29" t="n">
        <f aca="false">ROUND(M14+N14+O14,2)</f>
        <v>0</v>
      </c>
    </row>
    <row r="15" customFormat="false" ht="15" hidden="false" customHeight="false" outlineLevel="0" collapsed="false">
      <c r="A15" s="30" t="n">
        <v>4</v>
      </c>
      <c r="B15" s="31" t="s">
        <v>33</v>
      </c>
      <c r="C15" s="32" t="s">
        <v>34</v>
      </c>
      <c r="D15" s="33"/>
      <c r="E15" s="34" t="n">
        <f aca="false">E14*0.2</f>
        <v>1527.6</v>
      </c>
      <c r="F15" s="29" t="n">
        <v>0</v>
      </c>
      <c r="G15" s="29" t="n">
        <f aca="false">A$1</f>
        <v>0</v>
      </c>
      <c r="H15" s="29" t="n">
        <f aca="false">F15*G15</f>
        <v>0</v>
      </c>
      <c r="I15" s="35" t="n">
        <v>0</v>
      </c>
      <c r="J15" s="36" t="n">
        <f aca="false">ROUND(H15*0.07,2)*60</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2.75" hidden="false" customHeight="false" outlineLevel="0" collapsed="false">
      <c r="A16" s="25"/>
      <c r="B16" s="26" t="s">
        <v>35</v>
      </c>
      <c r="C16" s="27"/>
      <c r="D16" s="27"/>
      <c r="E16" s="28"/>
      <c r="F16" s="29"/>
      <c r="G16" s="29"/>
      <c r="H16" s="29"/>
      <c r="I16" s="35"/>
      <c r="J16" s="36"/>
      <c r="K16" s="29"/>
      <c r="L16" s="29"/>
      <c r="M16" s="29"/>
      <c r="N16" s="29"/>
      <c r="O16" s="29"/>
      <c r="P16" s="29"/>
    </row>
    <row r="17" customFormat="false" ht="25.5" hidden="false" customHeight="false" outlineLevel="0" collapsed="false">
      <c r="A17" s="30" t="n">
        <v>5</v>
      </c>
      <c r="B17" s="31" t="s">
        <v>36</v>
      </c>
      <c r="C17" s="32" t="s">
        <v>37</v>
      </c>
      <c r="D17" s="33"/>
      <c r="E17" s="34" t="n">
        <v>861</v>
      </c>
      <c r="F17" s="29" t="n">
        <v>0</v>
      </c>
      <c r="G17" s="29" t="n">
        <f aca="false">A$1</f>
        <v>0</v>
      </c>
      <c r="H17" s="29" t="n">
        <f aca="false">F17*G17</f>
        <v>0</v>
      </c>
      <c r="I17" s="35" t="n">
        <v>0</v>
      </c>
      <c r="J17" s="36" t="n">
        <f aca="false">ROUND(H17*0.07,2)*10</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5" hidden="false" customHeight="false" outlineLevel="0" collapsed="false">
      <c r="A18" s="38"/>
      <c r="B18" s="39" t="s">
        <v>38</v>
      </c>
      <c r="C18" s="40" t="s">
        <v>37</v>
      </c>
      <c r="D18" s="41" t="n">
        <v>1.03</v>
      </c>
      <c r="E18" s="42" t="n">
        <f aca="false">E17*D18</f>
        <v>886.83</v>
      </c>
      <c r="F18" s="29"/>
      <c r="G18" s="43"/>
      <c r="H18" s="29" t="n">
        <f aca="false">F18*G18</f>
        <v>0</v>
      </c>
      <c r="I18" s="35" t="n">
        <v>0</v>
      </c>
      <c r="J18" s="36" t="n">
        <f aca="false">ROUND(H18*0.07,2)*10</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5" hidden="false" customHeight="false" outlineLevel="0" collapsed="false">
      <c r="A19" s="38"/>
      <c r="B19" s="39" t="s">
        <v>39</v>
      </c>
      <c r="C19" s="40" t="s">
        <v>40</v>
      </c>
      <c r="D19" s="41" t="n">
        <v>0.05</v>
      </c>
      <c r="E19" s="42" t="n">
        <f aca="false">E17*D19</f>
        <v>43.05</v>
      </c>
      <c r="F19" s="29"/>
      <c r="G19" s="43"/>
      <c r="H19" s="29" t="n">
        <f aca="false">F19*G19</f>
        <v>0</v>
      </c>
      <c r="I19" s="35" t="n">
        <v>0</v>
      </c>
      <c r="J19" s="36" t="n">
        <f aca="false">ROUND(H19*0.07,2)*10</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15" hidden="false" customHeight="false" outlineLevel="0" collapsed="false">
      <c r="A20" s="38"/>
      <c r="B20" s="39" t="s">
        <v>41</v>
      </c>
      <c r="C20" s="40" t="s">
        <v>40</v>
      </c>
      <c r="D20" s="41" t="n">
        <v>0.13</v>
      </c>
      <c r="E20" s="42" t="n">
        <f aca="false">E17*D20</f>
        <v>111.93</v>
      </c>
      <c r="F20" s="29"/>
      <c r="G20" s="43"/>
      <c r="H20" s="29" t="n">
        <f aca="false">F20*G20</f>
        <v>0</v>
      </c>
      <c r="I20" s="35" t="n">
        <v>0</v>
      </c>
      <c r="J20" s="36" t="n">
        <f aca="false">ROUND(H20*0.07,2)*10</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15" hidden="false" customHeight="false" outlineLevel="0" collapsed="false">
      <c r="A21" s="30" t="n">
        <v>6</v>
      </c>
      <c r="B21" s="31" t="s">
        <v>42</v>
      </c>
      <c r="C21" s="32" t="s">
        <v>37</v>
      </c>
      <c r="D21" s="33"/>
      <c r="E21" s="34" t="n">
        <v>32</v>
      </c>
      <c r="F21" s="29" t="n">
        <v>0</v>
      </c>
      <c r="G21" s="29" t="n">
        <f aca="false">A$1</f>
        <v>0</v>
      </c>
      <c r="H21" s="29" t="n">
        <f aca="false">F21*G21</f>
        <v>0</v>
      </c>
      <c r="I21" s="35" t="n">
        <v>0</v>
      </c>
      <c r="J21" s="36" t="n">
        <f aca="false">ROUND(H21*0.07,2)*10</f>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customFormat="false" ht="15" hidden="false" customHeight="false" outlineLevel="0" collapsed="false">
      <c r="A22" s="38"/>
      <c r="B22" s="39" t="s">
        <v>43</v>
      </c>
      <c r="C22" s="40" t="s">
        <v>37</v>
      </c>
      <c r="D22" s="41" t="n">
        <v>1.03</v>
      </c>
      <c r="E22" s="42" t="n">
        <f aca="false">E21*D22</f>
        <v>32.96</v>
      </c>
      <c r="F22" s="29"/>
      <c r="G22" s="43"/>
      <c r="H22" s="29" t="n">
        <f aca="false">F22*G22</f>
        <v>0</v>
      </c>
      <c r="I22" s="35" t="n">
        <v>0</v>
      </c>
      <c r="J22" s="36" t="n">
        <f aca="false">ROUND(H22*0.07,2)*10</f>
        <v>0</v>
      </c>
      <c r="K22" s="29" t="n">
        <f aca="false">ROUND(H22+I22+J22,2)</f>
        <v>0</v>
      </c>
      <c r="L22" s="29" t="n">
        <f aca="false">ROUND(E22*F22,2)</f>
        <v>0</v>
      </c>
      <c r="M22" s="29" t="n">
        <f aca="false">ROUND(E22*H22,2)</f>
        <v>0</v>
      </c>
      <c r="N22" s="29" t="n">
        <f aca="false">ROUND(E22*I22,2)</f>
        <v>0</v>
      </c>
      <c r="O22" s="29" t="n">
        <f aca="false">ROUND(E22*J22,2)</f>
        <v>0</v>
      </c>
      <c r="P22" s="29" t="n">
        <f aca="false">ROUND(M22+N22+O22,2)</f>
        <v>0</v>
      </c>
    </row>
    <row r="23" customFormat="false" ht="15" hidden="false" customHeight="false" outlineLevel="0" collapsed="false">
      <c r="A23" s="38"/>
      <c r="B23" s="39" t="s">
        <v>39</v>
      </c>
      <c r="C23" s="40" t="s">
        <v>40</v>
      </c>
      <c r="D23" s="41" t="n">
        <v>0.05</v>
      </c>
      <c r="E23" s="42" t="n">
        <f aca="false">E21*D23</f>
        <v>1.6</v>
      </c>
      <c r="F23" s="29"/>
      <c r="G23" s="43"/>
      <c r="H23" s="29" t="n">
        <f aca="false">F23*G23</f>
        <v>0</v>
      </c>
      <c r="I23" s="35" t="n">
        <v>0</v>
      </c>
      <c r="J23" s="36" t="n">
        <f aca="false">ROUND(H23*0.07,2)*10</f>
        <v>0</v>
      </c>
      <c r="K23" s="29" t="n">
        <f aca="false">ROUND(H23+I23+J23,2)</f>
        <v>0</v>
      </c>
      <c r="L23" s="29" t="n">
        <f aca="false">ROUND(E23*F23,2)</f>
        <v>0</v>
      </c>
      <c r="M23" s="29" t="n">
        <f aca="false">ROUND(E23*H23,2)</f>
        <v>0</v>
      </c>
      <c r="N23" s="29" t="n">
        <f aca="false">ROUND(E23*I23,2)</f>
        <v>0</v>
      </c>
      <c r="O23" s="29" t="n">
        <f aca="false">ROUND(E23*J23,2)</f>
        <v>0</v>
      </c>
      <c r="P23" s="29" t="n">
        <f aca="false">ROUND(M23+N23+O23,2)</f>
        <v>0</v>
      </c>
    </row>
    <row r="24" customFormat="false" ht="15" hidden="false" customHeight="false" outlineLevel="0" collapsed="false">
      <c r="A24" s="38"/>
      <c r="B24" s="39" t="s">
        <v>41</v>
      </c>
      <c r="C24" s="40" t="s">
        <v>40</v>
      </c>
      <c r="D24" s="41" t="n">
        <v>0.13</v>
      </c>
      <c r="E24" s="42" t="n">
        <f aca="false">E21*D24</f>
        <v>4.16</v>
      </c>
      <c r="F24" s="29"/>
      <c r="G24" s="43"/>
      <c r="H24" s="29" t="n">
        <f aca="false">F24*G24</f>
        <v>0</v>
      </c>
      <c r="I24" s="35" t="n">
        <v>0</v>
      </c>
      <c r="J24" s="36" t="n">
        <f aca="false">ROUND(H24*0.07,2)*10</f>
        <v>0</v>
      </c>
      <c r="K24" s="29" t="n">
        <f aca="false">ROUND(H24+I24+J24,2)</f>
        <v>0</v>
      </c>
      <c r="L24" s="29" t="n">
        <f aca="false">ROUND(E24*F24,2)</f>
        <v>0</v>
      </c>
      <c r="M24" s="29" t="n">
        <f aca="false">ROUND(E24*H24,2)</f>
        <v>0</v>
      </c>
      <c r="N24" s="29" t="n">
        <f aca="false">ROUND(E24*I24,2)</f>
        <v>0</v>
      </c>
      <c r="O24" s="29" t="n">
        <f aca="false">ROUND(E24*J24,2)</f>
        <v>0</v>
      </c>
      <c r="P24" s="29" t="n">
        <f aca="false">ROUND(M24+N24+O24,2)</f>
        <v>0</v>
      </c>
    </row>
    <row r="25" customFormat="false" ht="25.5" hidden="false" customHeight="false" outlineLevel="0" collapsed="false">
      <c r="A25" s="30" t="n">
        <v>7</v>
      </c>
      <c r="B25" s="31" t="s">
        <v>44</v>
      </c>
      <c r="C25" s="32" t="s">
        <v>37</v>
      </c>
      <c r="D25" s="33"/>
      <c r="E25" s="34" t="n">
        <v>1580</v>
      </c>
      <c r="F25" s="29" t="n">
        <v>0</v>
      </c>
      <c r="G25" s="29" t="n">
        <f aca="false">A$1</f>
        <v>0</v>
      </c>
      <c r="H25" s="29" t="n">
        <f aca="false">F25*G25</f>
        <v>0</v>
      </c>
      <c r="I25" s="35" t="n">
        <v>0</v>
      </c>
      <c r="J25" s="36" t="n">
        <f aca="false">ROUND(H25*0.07,2)*10</f>
        <v>0</v>
      </c>
      <c r="K25" s="29" t="n">
        <f aca="false">ROUND(H25+I25+J25,2)</f>
        <v>0</v>
      </c>
      <c r="L25" s="29" t="n">
        <f aca="false">ROUND(E25*F25,2)</f>
        <v>0</v>
      </c>
      <c r="M25" s="29" t="n">
        <f aca="false">ROUND(E25*H25,2)</f>
        <v>0</v>
      </c>
      <c r="N25" s="29" t="n">
        <f aca="false">ROUND(E25*I25,2)</f>
        <v>0</v>
      </c>
      <c r="O25" s="29" t="n">
        <f aca="false">ROUND(E25*J25,2)</f>
        <v>0</v>
      </c>
      <c r="P25" s="29" t="n">
        <f aca="false">ROUND(M25+N25+O25,2)</f>
        <v>0</v>
      </c>
    </row>
    <row r="26" customFormat="false" ht="15" hidden="false" customHeight="false" outlineLevel="0" collapsed="false">
      <c r="A26" s="38"/>
      <c r="B26" s="39" t="s">
        <v>45</v>
      </c>
      <c r="C26" s="40" t="s">
        <v>37</v>
      </c>
      <c r="D26" s="41" t="n">
        <v>1.03</v>
      </c>
      <c r="E26" s="42" t="n">
        <f aca="false">E25*D26</f>
        <v>1627.4</v>
      </c>
      <c r="F26" s="29"/>
      <c r="G26" s="43"/>
      <c r="H26" s="29" t="n">
        <f aca="false">F26*G26</f>
        <v>0</v>
      </c>
      <c r="I26" s="35" t="n">
        <v>0</v>
      </c>
      <c r="J26" s="36" t="n">
        <f aca="false">ROUND(H26*0.07,2)*10</f>
        <v>0</v>
      </c>
      <c r="K26" s="29" t="n">
        <f aca="false">ROUND(H26+I26+J26,2)</f>
        <v>0</v>
      </c>
      <c r="L26" s="29" t="n">
        <f aca="false">ROUND(E26*F26,2)</f>
        <v>0</v>
      </c>
      <c r="M26" s="29" t="n">
        <f aca="false">ROUND(E26*H26,2)</f>
        <v>0</v>
      </c>
      <c r="N26" s="29" t="n">
        <f aca="false">ROUND(E26*I26,2)</f>
        <v>0</v>
      </c>
      <c r="O26" s="29" t="n">
        <f aca="false">ROUND(E26*J26,2)</f>
        <v>0</v>
      </c>
      <c r="P26" s="29" t="n">
        <f aca="false">ROUND(M26+N26+O26,2)</f>
        <v>0</v>
      </c>
    </row>
    <row r="27" customFormat="false" ht="15" hidden="false" customHeight="false" outlineLevel="0" collapsed="false">
      <c r="A27" s="38"/>
      <c r="B27" s="39" t="s">
        <v>39</v>
      </c>
      <c r="C27" s="40" t="s">
        <v>40</v>
      </c>
      <c r="D27" s="41" t="n">
        <v>0.05</v>
      </c>
      <c r="E27" s="42" t="n">
        <f aca="false">E25*D27</f>
        <v>79</v>
      </c>
      <c r="F27" s="29"/>
      <c r="G27" s="43"/>
      <c r="H27" s="29" t="n">
        <f aca="false">F27*G27</f>
        <v>0</v>
      </c>
      <c r="I27" s="35" t="n">
        <v>0</v>
      </c>
      <c r="J27" s="36" t="n">
        <f aca="false">ROUND(H27*0.07,2)*10</f>
        <v>0</v>
      </c>
      <c r="K27" s="29" t="n">
        <f aca="false">ROUND(H27+I27+J27,2)</f>
        <v>0</v>
      </c>
      <c r="L27" s="29" t="n">
        <f aca="false">ROUND(E27*F27,2)</f>
        <v>0</v>
      </c>
      <c r="M27" s="29" t="n">
        <f aca="false">ROUND(E27*H27,2)</f>
        <v>0</v>
      </c>
      <c r="N27" s="29" t="n">
        <f aca="false">ROUND(E27*I27,2)</f>
        <v>0</v>
      </c>
      <c r="O27" s="29" t="n">
        <f aca="false">ROUND(E27*J27,2)</f>
        <v>0</v>
      </c>
      <c r="P27" s="29" t="n">
        <f aca="false">ROUND(M27+N27+O27,2)</f>
        <v>0</v>
      </c>
    </row>
    <row r="28" customFormat="false" ht="15" hidden="false" customHeight="false" outlineLevel="0" collapsed="false">
      <c r="A28" s="38"/>
      <c r="B28" s="39" t="s">
        <v>41</v>
      </c>
      <c r="C28" s="40" t="s">
        <v>40</v>
      </c>
      <c r="D28" s="41" t="n">
        <v>0.13</v>
      </c>
      <c r="E28" s="42" t="n">
        <f aca="false">E25*D28</f>
        <v>205.4</v>
      </c>
      <c r="F28" s="29"/>
      <c r="G28" s="43"/>
      <c r="H28" s="29" t="n">
        <f aca="false">F28*G28</f>
        <v>0</v>
      </c>
      <c r="I28" s="35" t="n">
        <v>0</v>
      </c>
      <c r="J28" s="36" t="n">
        <f aca="false">ROUND(H28*0.07,2)*10</f>
        <v>0</v>
      </c>
      <c r="K28" s="29" t="n">
        <f aca="false">ROUND(H28+I28+J28,2)</f>
        <v>0</v>
      </c>
      <c r="L28" s="29" t="n">
        <f aca="false">ROUND(E28*F28,2)</f>
        <v>0</v>
      </c>
      <c r="M28" s="29" t="n">
        <f aca="false">ROUND(E28*H28,2)</f>
        <v>0</v>
      </c>
      <c r="N28" s="29" t="n">
        <f aca="false">ROUND(E28*I28,2)</f>
        <v>0</v>
      </c>
      <c r="O28" s="29" t="n">
        <f aca="false">ROUND(E28*J28,2)</f>
        <v>0</v>
      </c>
      <c r="P28" s="29" t="n">
        <f aca="false">ROUND(M28+N28+O28,2)</f>
        <v>0</v>
      </c>
    </row>
    <row r="29" customFormat="false" ht="15" hidden="false" customHeight="false" outlineLevel="0" collapsed="false">
      <c r="A29" s="30" t="n">
        <v>8</v>
      </c>
      <c r="B29" s="31" t="s">
        <v>46</v>
      </c>
      <c r="C29" s="32" t="s">
        <v>37</v>
      </c>
      <c r="D29" s="33"/>
      <c r="E29" s="34" t="n">
        <v>616</v>
      </c>
      <c r="F29" s="29" t="n">
        <v>0</v>
      </c>
      <c r="G29" s="29" t="n">
        <f aca="false">A$1</f>
        <v>0</v>
      </c>
      <c r="H29" s="29" t="n">
        <f aca="false">F29*G29</f>
        <v>0</v>
      </c>
      <c r="I29" s="35" t="n">
        <v>0</v>
      </c>
      <c r="J29" s="36" t="n">
        <f aca="false">ROUND(H29*0.07,2)*10</f>
        <v>0</v>
      </c>
      <c r="K29" s="29" t="n">
        <f aca="false">ROUND(H29+I29+J29,2)</f>
        <v>0</v>
      </c>
      <c r="L29" s="29" t="n">
        <f aca="false">ROUND(E29*F29,2)</f>
        <v>0</v>
      </c>
      <c r="M29" s="29" t="n">
        <f aca="false">ROUND(E29*H29,2)</f>
        <v>0</v>
      </c>
      <c r="N29" s="29" t="n">
        <f aca="false">ROUND(E29*I29,2)</f>
        <v>0</v>
      </c>
      <c r="O29" s="29" t="n">
        <f aca="false">ROUND(E29*J29,2)</f>
        <v>0</v>
      </c>
      <c r="P29" s="29" t="n">
        <f aca="false">ROUND(M29+N29+O29,2)</f>
        <v>0</v>
      </c>
    </row>
    <row r="30" customFormat="false" ht="25.5" hidden="false" customHeight="false" outlineLevel="0" collapsed="false">
      <c r="A30" s="38"/>
      <c r="B30" s="39" t="s">
        <v>109</v>
      </c>
      <c r="C30" s="40" t="s">
        <v>37</v>
      </c>
      <c r="D30" s="41" t="n">
        <v>1.03</v>
      </c>
      <c r="E30" s="42" t="n">
        <f aca="false">E29*D30</f>
        <v>634.48</v>
      </c>
      <c r="F30" s="29"/>
      <c r="G30" s="43"/>
      <c r="H30" s="29" t="n">
        <f aca="false">F30*G30</f>
        <v>0</v>
      </c>
      <c r="I30" s="35" t="n">
        <v>0</v>
      </c>
      <c r="J30" s="36" t="n">
        <f aca="false">ROUND(H30*0.07,2)*10</f>
        <v>0</v>
      </c>
      <c r="K30" s="29" t="n">
        <f aca="false">ROUND(H30+I30+J30,2)</f>
        <v>0</v>
      </c>
      <c r="L30" s="29" t="n">
        <f aca="false">ROUND(E30*F30,2)</f>
        <v>0</v>
      </c>
      <c r="M30" s="29" t="n">
        <f aca="false">ROUND(E30*H30,2)</f>
        <v>0</v>
      </c>
      <c r="N30" s="29" t="n">
        <f aca="false">ROUND(E30*I30,2)</f>
        <v>0</v>
      </c>
      <c r="O30" s="29" t="n">
        <f aca="false">ROUND(E30*J30,2)</f>
        <v>0</v>
      </c>
      <c r="P30" s="29" t="n">
        <f aca="false">ROUND(M30+N30+O30,2)</f>
        <v>0</v>
      </c>
    </row>
    <row r="31" customFormat="false" ht="15" hidden="false" customHeight="false" outlineLevel="0" collapsed="false">
      <c r="A31" s="38"/>
      <c r="B31" s="39" t="s">
        <v>39</v>
      </c>
      <c r="C31" s="40" t="s">
        <v>40</v>
      </c>
      <c r="D31" s="41" t="n">
        <v>0.05</v>
      </c>
      <c r="E31" s="42" t="n">
        <f aca="false">E29*D31</f>
        <v>30.8</v>
      </c>
      <c r="F31" s="29"/>
      <c r="G31" s="43"/>
      <c r="H31" s="29" t="n">
        <f aca="false">F31*G31</f>
        <v>0</v>
      </c>
      <c r="I31" s="35" t="n">
        <v>0</v>
      </c>
      <c r="J31" s="36" t="n">
        <f aca="false">ROUND(H31*0.07,2)*10</f>
        <v>0</v>
      </c>
      <c r="K31" s="29" t="n">
        <f aca="false">ROUND(H31+I31+J31,2)</f>
        <v>0</v>
      </c>
      <c r="L31" s="29" t="n">
        <f aca="false">ROUND(E31*F31,2)</f>
        <v>0</v>
      </c>
      <c r="M31" s="29" t="n">
        <f aca="false">ROUND(E31*H31,2)</f>
        <v>0</v>
      </c>
      <c r="N31" s="29" t="n">
        <f aca="false">ROUND(E31*I31,2)</f>
        <v>0</v>
      </c>
      <c r="O31" s="29" t="n">
        <f aca="false">ROUND(E31*J31,2)</f>
        <v>0</v>
      </c>
      <c r="P31" s="29" t="n">
        <f aca="false">ROUND(M31+N31+O31,2)</f>
        <v>0</v>
      </c>
    </row>
    <row r="32" customFormat="false" ht="15" hidden="false" customHeight="false" outlineLevel="0" collapsed="false">
      <c r="A32" s="38"/>
      <c r="B32" s="39" t="s">
        <v>41</v>
      </c>
      <c r="C32" s="40" t="s">
        <v>40</v>
      </c>
      <c r="D32" s="41" t="n">
        <v>0.13</v>
      </c>
      <c r="E32" s="42" t="n">
        <f aca="false">E29*D32</f>
        <v>80.08</v>
      </c>
      <c r="F32" s="29"/>
      <c r="G32" s="43"/>
      <c r="H32" s="29" t="n">
        <f aca="false">F32*G32</f>
        <v>0</v>
      </c>
      <c r="I32" s="35" t="n">
        <v>0</v>
      </c>
      <c r="J32" s="36" t="n">
        <f aca="false">ROUND(H32*0.07,2)*10</f>
        <v>0</v>
      </c>
      <c r="K32" s="29" t="n">
        <f aca="false">ROUND(H32+I32+J32,2)</f>
        <v>0</v>
      </c>
      <c r="L32" s="29" t="n">
        <f aca="false">ROUND(E32*F32,2)</f>
        <v>0</v>
      </c>
      <c r="M32" s="29" t="n">
        <f aca="false">ROUND(E32*H32,2)</f>
        <v>0</v>
      </c>
      <c r="N32" s="29" t="n">
        <f aca="false">ROUND(E32*I32,2)</f>
        <v>0</v>
      </c>
      <c r="O32" s="29" t="n">
        <f aca="false">ROUND(E32*J32,2)</f>
        <v>0</v>
      </c>
      <c r="P32" s="29" t="n">
        <f aca="false">ROUND(M32+N32+O32,2)</f>
        <v>0</v>
      </c>
    </row>
    <row r="33" customFormat="false" ht="15" hidden="false" customHeight="false" outlineLevel="0" collapsed="false">
      <c r="A33" s="30" t="n">
        <v>9</v>
      </c>
      <c r="B33" s="31" t="s">
        <v>48</v>
      </c>
      <c r="C33" s="32" t="s">
        <v>37</v>
      </c>
      <c r="D33" s="33"/>
      <c r="E33" s="34" t="n">
        <v>172</v>
      </c>
      <c r="F33" s="29" t="n">
        <v>0</v>
      </c>
      <c r="G33" s="29" t="n">
        <f aca="false">A$1</f>
        <v>0</v>
      </c>
      <c r="H33" s="29" t="n">
        <f aca="false">F33*G33</f>
        <v>0</v>
      </c>
      <c r="I33" s="35" t="n">
        <v>0</v>
      </c>
      <c r="J33" s="36" t="n">
        <f aca="false">ROUND(H33*0.07,2)*10</f>
        <v>0</v>
      </c>
      <c r="K33" s="29" t="n">
        <f aca="false">ROUND(H33+I33+J33,2)</f>
        <v>0</v>
      </c>
      <c r="L33" s="29" t="n">
        <f aca="false">ROUND(E33*F33,2)</f>
        <v>0</v>
      </c>
      <c r="M33" s="29" t="n">
        <f aca="false">ROUND(E33*H33,2)</f>
        <v>0</v>
      </c>
      <c r="N33" s="29" t="n">
        <f aca="false">ROUND(E33*I33,2)</f>
        <v>0</v>
      </c>
      <c r="O33" s="29" t="n">
        <f aca="false">ROUND(E33*J33,2)</f>
        <v>0</v>
      </c>
      <c r="P33" s="29" t="n">
        <f aca="false">ROUND(M33+N33+O33,2)</f>
        <v>0</v>
      </c>
    </row>
    <row r="34" customFormat="false" ht="15" hidden="false" customHeight="false" outlineLevel="0" collapsed="false">
      <c r="A34" s="38"/>
      <c r="B34" s="39" t="s">
        <v>49</v>
      </c>
      <c r="C34" s="40" t="s">
        <v>37</v>
      </c>
      <c r="D34" s="41" t="n">
        <v>1.03</v>
      </c>
      <c r="E34" s="42" t="n">
        <f aca="false">E33*D34</f>
        <v>177.16</v>
      </c>
      <c r="F34" s="29"/>
      <c r="G34" s="43"/>
      <c r="H34" s="29" t="n">
        <f aca="false">F34*G34</f>
        <v>0</v>
      </c>
      <c r="I34" s="35" t="n">
        <v>0</v>
      </c>
      <c r="J34" s="36" t="n">
        <f aca="false">ROUND(H34*0.07,2)*10</f>
        <v>0</v>
      </c>
      <c r="K34" s="29" t="n">
        <f aca="false">ROUND(H34+I34+J34,2)</f>
        <v>0</v>
      </c>
      <c r="L34" s="29" t="n">
        <f aca="false">ROUND(E34*F34,2)</f>
        <v>0</v>
      </c>
      <c r="M34" s="29" t="n">
        <f aca="false">ROUND(E34*H34,2)</f>
        <v>0</v>
      </c>
      <c r="N34" s="29" t="n">
        <f aca="false">ROUND(E34*I34,2)</f>
        <v>0</v>
      </c>
      <c r="O34" s="29" t="n">
        <f aca="false">ROUND(E34*J34,2)</f>
        <v>0</v>
      </c>
      <c r="P34" s="29" t="n">
        <f aca="false">ROUND(M34+N34+O34,2)</f>
        <v>0</v>
      </c>
    </row>
    <row r="35" customFormat="false" ht="15" hidden="false" customHeight="false" outlineLevel="0" collapsed="false">
      <c r="A35" s="38"/>
      <c r="B35" s="39" t="s">
        <v>41</v>
      </c>
      <c r="C35" s="40" t="s">
        <v>40</v>
      </c>
      <c r="D35" s="41" t="n">
        <v>0.13</v>
      </c>
      <c r="E35" s="42" t="n">
        <f aca="false">E33*D35</f>
        <v>22.36</v>
      </c>
      <c r="F35" s="29"/>
      <c r="G35" s="43"/>
      <c r="H35" s="29" t="n">
        <f aca="false">F35*G35</f>
        <v>0</v>
      </c>
      <c r="I35" s="35" t="n">
        <v>0</v>
      </c>
      <c r="J35" s="36" t="n">
        <f aca="false">ROUND(H35*0.07,2)*10</f>
        <v>0</v>
      </c>
      <c r="K35" s="29" t="n">
        <f aca="false">ROUND(H35+I35+J35,2)</f>
        <v>0</v>
      </c>
      <c r="L35" s="29" t="n">
        <f aca="false">ROUND(E35*F35,2)</f>
        <v>0</v>
      </c>
      <c r="M35" s="29" t="n">
        <f aca="false">ROUND(E35*H35,2)</f>
        <v>0</v>
      </c>
      <c r="N35" s="29" t="n">
        <f aca="false">ROUND(E35*I35,2)</f>
        <v>0</v>
      </c>
      <c r="O35" s="29" t="n">
        <f aca="false">ROUND(E35*J35,2)</f>
        <v>0</v>
      </c>
      <c r="P35" s="29" t="n">
        <f aca="false">ROUND(M35+N35+O35,2)</f>
        <v>0</v>
      </c>
    </row>
    <row r="36" customFormat="false" ht="12.75" hidden="false" customHeight="false" outlineLevel="0" collapsed="false">
      <c r="A36" s="25"/>
      <c r="B36" s="44" t="s">
        <v>115</v>
      </c>
      <c r="C36" s="27"/>
      <c r="D36" s="27"/>
      <c r="E36" s="28"/>
      <c r="F36" s="29"/>
      <c r="G36" s="29"/>
      <c r="H36" s="29"/>
      <c r="I36" s="29"/>
      <c r="J36" s="29"/>
      <c r="K36" s="29"/>
      <c r="L36" s="29"/>
      <c r="M36" s="29"/>
      <c r="N36" s="29"/>
      <c r="O36" s="29"/>
      <c r="P36" s="29"/>
    </row>
    <row r="37" customFormat="false" ht="15" hidden="false" customHeight="false" outlineLevel="0" collapsed="false">
      <c r="A37" s="30" t="n">
        <v>10</v>
      </c>
      <c r="B37" s="31" t="s">
        <v>53</v>
      </c>
      <c r="C37" s="32" t="s">
        <v>40</v>
      </c>
      <c r="D37" s="33"/>
      <c r="E37" s="34" t="n">
        <v>130</v>
      </c>
      <c r="F37" s="29" t="n">
        <v>0</v>
      </c>
      <c r="G37" s="29" t="n">
        <f aca="false">A$1</f>
        <v>0</v>
      </c>
      <c r="H37" s="29" t="n">
        <f aca="false">F37*G37</f>
        <v>0</v>
      </c>
      <c r="I37" s="35" t="n">
        <v>0</v>
      </c>
      <c r="J37" s="36" t="n">
        <f aca="false">ROUND(H37*0.07,2)*10</f>
        <v>0</v>
      </c>
      <c r="K37" s="29" t="n">
        <f aca="false">ROUND(H37+I37+J37,2)</f>
        <v>0</v>
      </c>
      <c r="L37" s="29" t="n">
        <f aca="false">ROUND(E37*F37,2)</f>
        <v>0</v>
      </c>
      <c r="M37" s="29" t="n">
        <f aca="false">ROUND(E37*H37,2)</f>
        <v>0</v>
      </c>
      <c r="N37" s="29" t="n">
        <f aca="false">ROUND(E37*I37,2)</f>
        <v>0</v>
      </c>
      <c r="O37" s="29" t="n">
        <f aca="false">ROUND(E37*J37,2)</f>
        <v>0</v>
      </c>
      <c r="P37" s="29" t="n">
        <f aca="false">ROUND(M37+N37+O37,2)</f>
        <v>0</v>
      </c>
    </row>
    <row r="38" customFormat="false" ht="15" hidden="false" customHeight="false" outlineLevel="0" collapsed="false">
      <c r="A38" s="30" t="n">
        <v>11</v>
      </c>
      <c r="B38" s="31" t="s">
        <v>54</v>
      </c>
      <c r="C38" s="32" t="s">
        <v>37</v>
      </c>
      <c r="D38" s="33"/>
      <c r="E38" s="34" t="n">
        <v>78</v>
      </c>
      <c r="F38" s="29" t="n">
        <v>0</v>
      </c>
      <c r="G38" s="29" t="n">
        <f aca="false">A$1</f>
        <v>0</v>
      </c>
      <c r="H38" s="29" t="n">
        <f aca="false">F38*G38</f>
        <v>0</v>
      </c>
      <c r="I38" s="35" t="n">
        <v>0</v>
      </c>
      <c r="J38" s="36" t="n">
        <f aca="false">ROUND(H38*0.07,2)*10</f>
        <v>0</v>
      </c>
      <c r="K38" s="29" t="n">
        <f aca="false">ROUND(H38+I38+J38,2)</f>
        <v>0</v>
      </c>
      <c r="L38" s="29" t="n">
        <f aca="false">ROUND(E38*F38,2)</f>
        <v>0</v>
      </c>
      <c r="M38" s="29" t="n">
        <f aca="false">ROUND(E38*H38,2)</f>
        <v>0</v>
      </c>
      <c r="N38" s="29" t="n">
        <f aca="false">ROUND(E38*I38,2)</f>
        <v>0</v>
      </c>
      <c r="O38" s="29" t="n">
        <f aca="false">ROUND(E38*J38,2)</f>
        <v>0</v>
      </c>
      <c r="P38" s="29" t="n">
        <f aca="false">ROUND(M38+N38+O38,2)</f>
        <v>0</v>
      </c>
    </row>
    <row r="39" customFormat="false" ht="15" hidden="false" customHeight="false" outlineLevel="0" collapsed="false">
      <c r="A39" s="38"/>
      <c r="B39" s="39" t="s">
        <v>55</v>
      </c>
      <c r="C39" s="40" t="s">
        <v>40</v>
      </c>
      <c r="D39" s="41" t="n">
        <v>0.17</v>
      </c>
      <c r="E39" s="42" t="n">
        <f aca="false">E38*D39</f>
        <v>13.26</v>
      </c>
      <c r="F39" s="29"/>
      <c r="G39" s="43"/>
      <c r="H39" s="29" t="n">
        <f aca="false">F39*G39</f>
        <v>0</v>
      </c>
      <c r="I39" s="35" t="n">
        <v>0</v>
      </c>
      <c r="J39" s="36" t="n">
        <f aca="false">ROUND(H39*0.07,2)*10</f>
        <v>0</v>
      </c>
      <c r="K39" s="29" t="n">
        <f aca="false">ROUND(H39+I39+J39,2)</f>
        <v>0</v>
      </c>
      <c r="L39" s="29" t="n">
        <f aca="false">ROUND(E39*F39,2)</f>
        <v>0</v>
      </c>
      <c r="M39" s="29" t="n">
        <f aca="false">ROUND(E39*H39,2)</f>
        <v>0</v>
      </c>
      <c r="N39" s="29" t="n">
        <f aca="false">ROUND(E39*I39,2)</f>
        <v>0</v>
      </c>
      <c r="O39" s="29" t="n">
        <f aca="false">ROUND(E39*J39,2)</f>
        <v>0</v>
      </c>
      <c r="P39" s="29" t="n">
        <f aca="false">ROUND(M39+N39+O39,2)</f>
        <v>0</v>
      </c>
    </row>
    <row r="40" customFormat="false" ht="15" hidden="false" customHeight="false" outlineLevel="0" collapsed="false">
      <c r="A40" s="30" t="n">
        <v>12</v>
      </c>
      <c r="B40" s="31" t="s">
        <v>56</v>
      </c>
      <c r="C40" s="32" t="s">
        <v>37</v>
      </c>
      <c r="D40" s="33"/>
      <c r="E40" s="34" t="n">
        <v>392</v>
      </c>
      <c r="F40" s="29" t="n">
        <v>0</v>
      </c>
      <c r="G40" s="29" t="n">
        <f aca="false">A$1</f>
        <v>0</v>
      </c>
      <c r="H40" s="29" t="n">
        <f aca="false">F40*G40</f>
        <v>0</v>
      </c>
      <c r="I40" s="35" t="n">
        <v>0</v>
      </c>
      <c r="J40" s="36" t="n">
        <f aca="false">ROUND(H40*0.07,2)*10</f>
        <v>0</v>
      </c>
      <c r="K40" s="29" t="n">
        <f aca="false">ROUND(H40+I40+J40,2)</f>
        <v>0</v>
      </c>
      <c r="L40" s="29" t="n">
        <f aca="false">ROUND(E40*F40,2)</f>
        <v>0</v>
      </c>
      <c r="M40" s="29" t="n">
        <f aca="false">ROUND(E40*H40,2)</f>
        <v>0</v>
      </c>
      <c r="N40" s="29" t="n">
        <f aca="false">ROUND(E40*I40,2)</f>
        <v>0</v>
      </c>
      <c r="O40" s="29" t="n">
        <f aca="false">ROUND(E40*J40,2)</f>
        <v>0</v>
      </c>
      <c r="P40" s="29" t="n">
        <f aca="false">ROUND(M40+N40+O40,2)</f>
        <v>0</v>
      </c>
    </row>
    <row r="41" customFormat="false" ht="15" hidden="false" customHeight="false" outlineLevel="0" collapsed="false">
      <c r="A41" s="38"/>
      <c r="B41" s="39" t="s">
        <v>57</v>
      </c>
      <c r="C41" s="40" t="s">
        <v>37</v>
      </c>
      <c r="D41" s="41" t="n">
        <v>1.1</v>
      </c>
      <c r="E41" s="42" t="n">
        <f aca="false">E40*D41</f>
        <v>431.2</v>
      </c>
      <c r="F41" s="29"/>
      <c r="G41" s="43"/>
      <c r="H41" s="29" t="n">
        <f aca="false">F41*G41</f>
        <v>0</v>
      </c>
      <c r="I41" s="35" t="n">
        <v>0</v>
      </c>
      <c r="J41" s="36" t="n">
        <f aca="false">ROUND(H41*0.07,2)*10</f>
        <v>0</v>
      </c>
      <c r="K41" s="29" t="n">
        <f aca="false">ROUND(H41+I41+J41,2)</f>
        <v>0</v>
      </c>
      <c r="L41" s="29" t="n">
        <f aca="false">ROUND(E41*F41,2)</f>
        <v>0</v>
      </c>
      <c r="M41" s="29" t="n">
        <f aca="false">ROUND(E41*H41,2)</f>
        <v>0</v>
      </c>
      <c r="N41" s="29" t="n">
        <f aca="false">ROUND(E41*I41,2)</f>
        <v>0</v>
      </c>
      <c r="O41" s="29" t="n">
        <f aca="false">ROUND(E41*J41,2)</f>
        <v>0</v>
      </c>
      <c r="P41" s="29" t="n">
        <f aca="false">ROUND(M41+N41+O41,2)</f>
        <v>0</v>
      </c>
    </row>
    <row r="42" customFormat="false" ht="15" hidden="false" customHeight="false" outlineLevel="0" collapsed="false">
      <c r="A42" s="30" t="n">
        <v>13</v>
      </c>
      <c r="B42" s="31" t="s">
        <v>58</v>
      </c>
      <c r="C42" s="32" t="s">
        <v>37</v>
      </c>
      <c r="D42" s="33"/>
      <c r="E42" s="34" t="n">
        <v>195</v>
      </c>
      <c r="F42" s="29" t="n">
        <v>0</v>
      </c>
      <c r="G42" s="29" t="n">
        <f aca="false">A$1</f>
        <v>0</v>
      </c>
      <c r="H42" s="29" t="n">
        <f aca="false">F42*G42</f>
        <v>0</v>
      </c>
      <c r="I42" s="35" t="n">
        <v>0</v>
      </c>
      <c r="J42" s="36" t="n">
        <f aca="false">ROUND(H42*0.07,2)*10</f>
        <v>0</v>
      </c>
      <c r="K42" s="29" t="n">
        <f aca="false">ROUND(H42+I42+J42,2)</f>
        <v>0</v>
      </c>
      <c r="L42" s="29" t="n">
        <f aca="false">ROUND(E42*F42,2)</f>
        <v>0</v>
      </c>
      <c r="M42" s="29" t="n">
        <f aca="false">ROUND(E42*H42,2)</f>
        <v>0</v>
      </c>
      <c r="N42" s="29" t="n">
        <f aca="false">ROUND(E42*I42,2)</f>
        <v>0</v>
      </c>
      <c r="O42" s="29" t="n">
        <f aca="false">ROUND(E42*J42,2)</f>
        <v>0</v>
      </c>
      <c r="P42" s="29" t="n">
        <f aca="false">ROUND(M42+N42+O42,2)</f>
        <v>0</v>
      </c>
    </row>
    <row r="43" customFormat="false" ht="12.75" hidden="false" customHeight="false" outlineLevel="0" collapsed="false">
      <c r="A43" s="38"/>
      <c r="B43" s="39" t="s">
        <v>59</v>
      </c>
      <c r="C43" s="40" t="s">
        <v>60</v>
      </c>
      <c r="D43" s="41" t="n">
        <v>10</v>
      </c>
      <c r="E43" s="42" t="n">
        <f aca="false">E42*D43</f>
        <v>1950</v>
      </c>
      <c r="F43" s="29"/>
      <c r="G43" s="43"/>
      <c r="H43" s="29" t="n">
        <f aca="false">F43*G43</f>
        <v>0</v>
      </c>
      <c r="I43" s="35" t="n">
        <v>0</v>
      </c>
      <c r="J43" s="36" t="n">
        <f aca="false">ROUND(H43*0.07,2)*10</f>
        <v>0</v>
      </c>
      <c r="K43" s="29" t="n">
        <f aca="false">ROUND(H43+I43+J43,2)</f>
        <v>0</v>
      </c>
      <c r="L43" s="29" t="n">
        <f aca="false">ROUND(E43*F43,2)</f>
        <v>0</v>
      </c>
      <c r="M43" s="29" t="n">
        <f aca="false">ROUND(E43*H43,2)</f>
        <v>0</v>
      </c>
      <c r="N43" s="29" t="n">
        <f aca="false">ROUND(E43*I43,2)</f>
        <v>0</v>
      </c>
      <c r="O43" s="29" t="n">
        <f aca="false">ROUND(E43*J43,2)</f>
        <v>0</v>
      </c>
      <c r="P43" s="29" t="n">
        <f aca="false">ROUND(M43+N43+O43,2)</f>
        <v>0</v>
      </c>
    </row>
    <row r="44" customFormat="false" ht="15" hidden="false" customHeight="false" outlineLevel="0" collapsed="false">
      <c r="A44" s="38"/>
      <c r="B44" s="39" t="s">
        <v>61</v>
      </c>
      <c r="C44" s="40" t="s">
        <v>40</v>
      </c>
      <c r="D44" s="41" t="n">
        <v>0.05</v>
      </c>
      <c r="E44" s="42" t="n">
        <f aca="false">E42*D44</f>
        <v>9.75</v>
      </c>
      <c r="F44" s="29"/>
      <c r="G44" s="43"/>
      <c r="H44" s="29" t="n">
        <f aca="false">F44*G44</f>
        <v>0</v>
      </c>
      <c r="I44" s="35" t="n">
        <v>0</v>
      </c>
      <c r="J44" s="36" t="n">
        <f aca="false">ROUND(H44*0.07,2)*10</f>
        <v>0</v>
      </c>
      <c r="K44" s="29" t="n">
        <f aca="false">ROUND(H44+I44+J44,2)</f>
        <v>0</v>
      </c>
      <c r="L44" s="29" t="n">
        <f aca="false">ROUND(E44*F44,2)</f>
        <v>0</v>
      </c>
      <c r="M44" s="29" t="n">
        <f aca="false">ROUND(E44*H44,2)</f>
        <v>0</v>
      </c>
      <c r="N44" s="29" t="n">
        <f aca="false">ROUND(E44*I44,2)</f>
        <v>0</v>
      </c>
      <c r="O44" s="29" t="n">
        <f aca="false">ROUND(E44*J44,2)</f>
        <v>0</v>
      </c>
      <c r="P44" s="29" t="n">
        <f aca="false">ROUND(M44+N44+O44,2)</f>
        <v>0</v>
      </c>
    </row>
    <row r="45" customFormat="false" ht="15" hidden="false" customHeight="false" outlineLevel="0" collapsed="false">
      <c r="A45" s="38"/>
      <c r="B45" s="39" t="s">
        <v>62</v>
      </c>
      <c r="C45" s="40" t="s">
        <v>40</v>
      </c>
      <c r="D45" s="41" t="n">
        <v>0.13</v>
      </c>
      <c r="E45" s="42" t="n">
        <f aca="false">E42*D45</f>
        <v>25.35</v>
      </c>
      <c r="F45" s="29"/>
      <c r="G45" s="43"/>
      <c r="H45" s="29" t="n">
        <f aca="false">F45*G45</f>
        <v>0</v>
      </c>
      <c r="I45" s="35" t="n">
        <v>0</v>
      </c>
      <c r="J45" s="36" t="n">
        <f aca="false">ROUND(H45*0.07,2)*10</f>
        <v>0</v>
      </c>
      <c r="K45" s="29" t="n">
        <f aca="false">ROUND(H45+I45+J45,2)</f>
        <v>0</v>
      </c>
      <c r="L45" s="29" t="n">
        <f aca="false">ROUND(E45*F45,2)</f>
        <v>0</v>
      </c>
      <c r="M45" s="29" t="n">
        <f aca="false">ROUND(E45*H45,2)</f>
        <v>0</v>
      </c>
      <c r="N45" s="29" t="n">
        <f aca="false">ROUND(E45*I45,2)</f>
        <v>0</v>
      </c>
      <c r="O45" s="29" t="n">
        <f aca="false">ROUND(E45*J45,2)</f>
        <v>0</v>
      </c>
      <c r="P45" s="29" t="n">
        <f aca="false">ROUND(M45+N45+O45,2)</f>
        <v>0</v>
      </c>
    </row>
    <row r="46" customFormat="false" ht="12.75" hidden="false" customHeight="false" outlineLevel="0" collapsed="false">
      <c r="A46" s="30" t="n">
        <v>14</v>
      </c>
      <c r="B46" s="31" t="s">
        <v>63</v>
      </c>
      <c r="C46" s="32" t="s">
        <v>64</v>
      </c>
      <c r="D46" s="33"/>
      <c r="E46" s="34" t="n">
        <v>78</v>
      </c>
      <c r="F46" s="29" t="n">
        <v>0</v>
      </c>
      <c r="G46" s="29" t="n">
        <f aca="false">A$1</f>
        <v>0</v>
      </c>
      <c r="H46" s="29" t="n">
        <f aca="false">F46*G46</f>
        <v>0</v>
      </c>
      <c r="I46" s="35" t="n">
        <v>0</v>
      </c>
      <c r="J46" s="36" t="n">
        <f aca="false">ROUND(H46*0.07,2)*10</f>
        <v>0</v>
      </c>
      <c r="K46" s="29" t="n">
        <f aca="false">ROUND(H46+I46+J46,2)</f>
        <v>0</v>
      </c>
      <c r="L46" s="29" t="n">
        <f aca="false">ROUND(E46*F46,2)</f>
        <v>0</v>
      </c>
      <c r="M46" s="29" t="n">
        <f aca="false">ROUND(E46*H46,2)</f>
        <v>0</v>
      </c>
      <c r="N46" s="29" t="n">
        <f aca="false">ROUND(E46*I46,2)</f>
        <v>0</v>
      </c>
      <c r="O46" s="29" t="n">
        <f aca="false">ROUND(E46*J46,2)</f>
        <v>0</v>
      </c>
      <c r="P46" s="29" t="n">
        <f aca="false">ROUND(M46+N46+O46,2)</f>
        <v>0</v>
      </c>
    </row>
    <row r="47" customFormat="false" ht="15" hidden="false" customHeight="false" outlineLevel="0" collapsed="false">
      <c r="A47" s="38"/>
      <c r="B47" s="39" t="s">
        <v>65</v>
      </c>
      <c r="C47" s="40" t="s">
        <v>40</v>
      </c>
      <c r="D47" s="41" t="n">
        <v>1.05</v>
      </c>
      <c r="E47" s="42" t="n">
        <f aca="false">E46*D47</f>
        <v>81.9</v>
      </c>
      <c r="F47" s="29"/>
      <c r="G47" s="43"/>
      <c r="H47" s="29" t="n">
        <f aca="false">F47*G47</f>
        <v>0</v>
      </c>
      <c r="I47" s="35" t="n">
        <v>0</v>
      </c>
      <c r="J47" s="36" t="n">
        <f aca="false">ROUND(H47*0.07,2)*10</f>
        <v>0</v>
      </c>
      <c r="K47" s="29" t="n">
        <f aca="false">ROUND(H47+I47+J47,2)</f>
        <v>0</v>
      </c>
      <c r="L47" s="29" t="n">
        <f aca="false">ROUND(E47*F47,2)</f>
        <v>0</v>
      </c>
      <c r="M47" s="29" t="n">
        <f aca="false">ROUND(E47*H47,2)</f>
        <v>0</v>
      </c>
      <c r="N47" s="29" t="n">
        <f aca="false">ROUND(E47*I47,2)</f>
        <v>0</v>
      </c>
      <c r="O47" s="29" t="n">
        <f aca="false">ROUND(E47*J47,2)</f>
        <v>0</v>
      </c>
      <c r="P47" s="29" t="n">
        <f aca="false">ROUND(M47+N47+O47,2)</f>
        <v>0</v>
      </c>
    </row>
    <row r="48" customFormat="false" ht="15" hidden="false" customHeight="false" outlineLevel="0" collapsed="false">
      <c r="A48" s="30" t="n">
        <v>15</v>
      </c>
      <c r="B48" s="31" t="s">
        <v>116</v>
      </c>
      <c r="C48" s="32" t="s">
        <v>37</v>
      </c>
      <c r="D48" s="33"/>
      <c r="E48" s="34" t="n">
        <v>34</v>
      </c>
      <c r="F48" s="29" t="n">
        <v>0</v>
      </c>
      <c r="G48" s="29" t="n">
        <f aca="false">A$1</f>
        <v>0</v>
      </c>
      <c r="H48" s="29" t="n">
        <f aca="false">F48*G48</f>
        <v>0</v>
      </c>
      <c r="I48" s="35" t="n">
        <v>0</v>
      </c>
      <c r="J48" s="29" t="n">
        <f aca="false">H48*0.03</f>
        <v>0</v>
      </c>
      <c r="K48" s="29" t="n">
        <f aca="false">ROUND(H48+I48+J48,2)</f>
        <v>0</v>
      </c>
      <c r="L48" s="29" t="n">
        <f aca="false">ROUND(E48*F48,2)</f>
        <v>0</v>
      </c>
      <c r="M48" s="29" t="n">
        <f aca="false">ROUND(E48*H48,2)</f>
        <v>0</v>
      </c>
      <c r="N48" s="29" t="n">
        <f aca="false">ROUND(E48*I48,2)</f>
        <v>0</v>
      </c>
      <c r="O48" s="29" t="n">
        <f aca="false">ROUND(E48*J48,2)</f>
        <v>0</v>
      </c>
      <c r="P48" s="29" t="n">
        <f aca="false">ROUND(M48+N48+O48,2)</f>
        <v>0</v>
      </c>
    </row>
    <row r="49" customFormat="false" ht="15" hidden="false" customHeight="false" outlineLevel="0" collapsed="false">
      <c r="A49" s="38"/>
      <c r="B49" s="39" t="s">
        <v>117</v>
      </c>
      <c r="C49" s="40" t="s">
        <v>37</v>
      </c>
      <c r="D49" s="41" t="n">
        <v>1.03</v>
      </c>
      <c r="E49" s="42" t="n">
        <f aca="false">E48*D49</f>
        <v>35.02</v>
      </c>
      <c r="F49" s="29"/>
      <c r="G49" s="43"/>
      <c r="H49" s="29" t="n">
        <f aca="false">F49*G49</f>
        <v>0</v>
      </c>
      <c r="I49" s="35" t="n">
        <v>0</v>
      </c>
      <c r="J49" s="29" t="n">
        <f aca="false">H49*0.03</f>
        <v>0</v>
      </c>
      <c r="K49" s="29" t="n">
        <f aca="false">ROUND(H49+I49+J49,2)</f>
        <v>0</v>
      </c>
      <c r="L49" s="29" t="n">
        <f aca="false">ROUND(E49*F49,2)</f>
        <v>0</v>
      </c>
      <c r="M49" s="29" t="n">
        <f aca="false">ROUND(E49*H49,2)</f>
        <v>0</v>
      </c>
      <c r="N49" s="29" t="n">
        <f aca="false">ROUND(E49*I49,2)</f>
        <v>0</v>
      </c>
      <c r="O49" s="29" t="n">
        <f aca="false">ROUND(E49*J49,2)</f>
        <v>0</v>
      </c>
      <c r="P49" s="29" t="n">
        <f aca="false">ROUND(M49+N49+O49,2)</f>
        <v>0</v>
      </c>
    </row>
    <row r="50" customFormat="false" ht="15" hidden="false" customHeight="false" outlineLevel="0" collapsed="false">
      <c r="A50" s="38"/>
      <c r="B50" s="39" t="s">
        <v>118</v>
      </c>
      <c r="C50" s="40" t="s">
        <v>40</v>
      </c>
      <c r="D50" s="41" t="n">
        <v>0.05</v>
      </c>
      <c r="E50" s="42" t="n">
        <f aca="false">E48*D50</f>
        <v>1.7</v>
      </c>
      <c r="F50" s="29"/>
      <c r="G50" s="43"/>
      <c r="H50" s="29" t="n">
        <f aca="false">F50*G50</f>
        <v>0</v>
      </c>
      <c r="I50" s="35" t="n">
        <v>0</v>
      </c>
      <c r="J50" s="29" t="n">
        <f aca="false">H50*0.03</f>
        <v>0</v>
      </c>
      <c r="K50" s="29" t="n">
        <f aca="false">ROUND(H50+I50+J50,2)</f>
        <v>0</v>
      </c>
      <c r="L50" s="29" t="n">
        <f aca="false">ROUND(E50*F50,2)</f>
        <v>0</v>
      </c>
      <c r="M50" s="29" t="n">
        <f aca="false">ROUND(E50*H50,2)</f>
        <v>0</v>
      </c>
      <c r="N50" s="29" t="n">
        <f aca="false">ROUND(E50*I50,2)</f>
        <v>0</v>
      </c>
      <c r="O50" s="29" t="n">
        <f aca="false">ROUND(E50*J50,2)</f>
        <v>0</v>
      </c>
      <c r="P50" s="29" t="n">
        <f aca="false">ROUND(M50+N50+O50,2)</f>
        <v>0</v>
      </c>
    </row>
    <row r="51" customFormat="false" ht="15" hidden="false" customHeight="false" outlineLevel="0" collapsed="false">
      <c r="A51" s="38"/>
      <c r="B51" s="39" t="s">
        <v>119</v>
      </c>
      <c r="C51" s="40" t="s">
        <v>40</v>
      </c>
      <c r="D51" s="41" t="n">
        <v>0.13</v>
      </c>
      <c r="E51" s="42" t="n">
        <f aca="false">E48*D51</f>
        <v>4.42</v>
      </c>
      <c r="F51" s="29"/>
      <c r="G51" s="43"/>
      <c r="H51" s="29" t="n">
        <f aca="false">F51*G51</f>
        <v>0</v>
      </c>
      <c r="I51" s="35" t="n">
        <v>0</v>
      </c>
      <c r="J51" s="29" t="n">
        <f aca="false">H51*0.03</f>
        <v>0</v>
      </c>
      <c r="K51" s="29" t="n">
        <f aca="false">ROUND(H51+I51+J51,2)</f>
        <v>0</v>
      </c>
      <c r="L51" s="29" t="n">
        <f aca="false">ROUND(E51*F51,2)</f>
        <v>0</v>
      </c>
      <c r="M51" s="29" t="n">
        <f aca="false">ROUND(E51*H51,2)</f>
        <v>0</v>
      </c>
      <c r="N51" s="29" t="n">
        <f aca="false">ROUND(E51*I51,2)</f>
        <v>0</v>
      </c>
      <c r="O51" s="29" t="n">
        <f aca="false">ROUND(E51*J51,2)</f>
        <v>0</v>
      </c>
      <c r="P51" s="29" t="n">
        <f aca="false">ROUND(M51+N51+O51,2)</f>
        <v>0</v>
      </c>
    </row>
    <row r="52" customFormat="false" ht="12.75" hidden="false" customHeight="false" outlineLevel="0" collapsed="false">
      <c r="A52" s="30" t="n">
        <v>16</v>
      </c>
      <c r="B52" s="31" t="s">
        <v>73</v>
      </c>
      <c r="C52" s="32" t="s">
        <v>74</v>
      </c>
      <c r="D52" s="33"/>
      <c r="E52" s="34" t="n">
        <v>672</v>
      </c>
      <c r="F52" s="29" t="n">
        <v>0</v>
      </c>
      <c r="G52" s="29" t="n">
        <f aca="false">A$1</f>
        <v>0</v>
      </c>
      <c r="H52" s="29" t="n">
        <f aca="false">F52*G52</f>
        <v>0</v>
      </c>
      <c r="I52" s="35" t="n">
        <v>0</v>
      </c>
      <c r="J52" s="36" t="n">
        <f aca="false">ROUND(H52*0.07,2)*10</f>
        <v>0</v>
      </c>
      <c r="K52" s="29" t="n">
        <f aca="false">ROUND(H52+I52+J52,2)</f>
        <v>0</v>
      </c>
      <c r="L52" s="29" t="n">
        <f aca="false">ROUND(E52*F52,2)</f>
        <v>0</v>
      </c>
      <c r="M52" s="29" t="n">
        <f aca="false">ROUND(E52*H52,2)</f>
        <v>0</v>
      </c>
      <c r="N52" s="29" t="n">
        <f aca="false">ROUND(E52*I52,2)</f>
        <v>0</v>
      </c>
      <c r="O52" s="29" t="n">
        <f aca="false">ROUND(E52*J52,2)</f>
        <v>0</v>
      </c>
      <c r="P52" s="29" t="n">
        <f aca="false">ROUND(M52+N52+O52,2)</f>
        <v>0</v>
      </c>
    </row>
    <row r="53" customFormat="false" ht="12.75" hidden="false" customHeight="false" outlineLevel="0" collapsed="false">
      <c r="A53" s="38"/>
      <c r="B53" s="39" t="s">
        <v>75</v>
      </c>
      <c r="C53" s="40" t="s">
        <v>76</v>
      </c>
      <c r="D53" s="41" t="n">
        <v>1.02</v>
      </c>
      <c r="E53" s="42" t="n">
        <f aca="false">E52*D53</f>
        <v>685.44</v>
      </c>
      <c r="F53" s="29"/>
      <c r="G53" s="43"/>
      <c r="H53" s="29" t="n">
        <f aca="false">F53*G53</f>
        <v>0</v>
      </c>
      <c r="I53" s="35" t="n">
        <v>0</v>
      </c>
      <c r="J53" s="36" t="n">
        <f aca="false">ROUND(H53*0.07,2)*10</f>
        <v>0</v>
      </c>
      <c r="K53" s="29" t="n">
        <f aca="false">ROUND(H53+I53+J53,2)</f>
        <v>0</v>
      </c>
      <c r="L53" s="29" t="n">
        <f aca="false">ROUND(E53*F53,2)</f>
        <v>0</v>
      </c>
      <c r="M53" s="29" t="n">
        <f aca="false">ROUND(E53*H53,2)</f>
        <v>0</v>
      </c>
      <c r="N53" s="29" t="n">
        <f aca="false">ROUND(E53*I53,2)</f>
        <v>0</v>
      </c>
      <c r="O53" s="29" t="n">
        <f aca="false">ROUND(E53*J53,2)</f>
        <v>0</v>
      </c>
      <c r="P53" s="29" t="n">
        <f aca="false">ROUND(M53+N53+O53,2)</f>
        <v>0</v>
      </c>
    </row>
    <row r="54" customFormat="false" ht="12.75" hidden="false" customHeight="false" outlineLevel="0" collapsed="false">
      <c r="A54" s="38"/>
      <c r="B54" s="39" t="s">
        <v>77</v>
      </c>
      <c r="C54" s="40" t="s">
        <v>64</v>
      </c>
      <c r="D54" s="41" t="n">
        <v>0.05</v>
      </c>
      <c r="E54" s="42" t="n">
        <f aca="false">E52*D54</f>
        <v>33.6</v>
      </c>
      <c r="F54" s="29"/>
      <c r="G54" s="43"/>
      <c r="H54" s="29" t="n">
        <f aca="false">F54*G54</f>
        <v>0</v>
      </c>
      <c r="I54" s="35" t="n">
        <v>0</v>
      </c>
      <c r="J54" s="36" t="n">
        <v>0</v>
      </c>
      <c r="K54" s="29" t="n">
        <f aca="false">ROUND(H54+I54+J54,2)</f>
        <v>0</v>
      </c>
      <c r="L54" s="29" t="n">
        <f aca="false">ROUND(E54*F54,2)</f>
        <v>0</v>
      </c>
      <c r="M54" s="29" t="n">
        <f aca="false">ROUND(E54*H54,2)</f>
        <v>0</v>
      </c>
      <c r="N54" s="29" t="n">
        <f aca="false">ROUND(E54*I54,2)</f>
        <v>0</v>
      </c>
      <c r="O54" s="29" t="n">
        <f aca="false">ROUND(E54*J54,2)</f>
        <v>0</v>
      </c>
      <c r="P54" s="29" t="n">
        <f aca="false">ROUND(M54+N54+O54,2)</f>
        <v>0</v>
      </c>
    </row>
    <row r="55" customFormat="false" ht="12.75" hidden="false" customHeight="false" outlineLevel="0" collapsed="false">
      <c r="A55" s="30" t="n">
        <v>17</v>
      </c>
      <c r="B55" s="31" t="s">
        <v>78</v>
      </c>
      <c r="C55" s="32" t="s">
        <v>74</v>
      </c>
      <c r="D55" s="33"/>
      <c r="E55" s="34" t="n">
        <v>230</v>
      </c>
      <c r="F55" s="29" t="n">
        <v>0</v>
      </c>
      <c r="G55" s="29" t="n">
        <f aca="false">A$1</f>
        <v>0</v>
      </c>
      <c r="H55" s="29" t="n">
        <f aca="false">F55*G55</f>
        <v>0</v>
      </c>
      <c r="I55" s="35" t="n">
        <v>0</v>
      </c>
      <c r="J55" s="36" t="n">
        <f aca="false">ROUND(H55*0.07,2)*10</f>
        <v>0</v>
      </c>
      <c r="K55" s="29" t="n">
        <f aca="false">ROUND(H55+I55+J55,2)</f>
        <v>0</v>
      </c>
      <c r="L55" s="29" t="n">
        <f aca="false">ROUND(E55*F55,2)</f>
        <v>0</v>
      </c>
      <c r="M55" s="29" t="n">
        <f aca="false">ROUND(E55*H55,2)</f>
        <v>0</v>
      </c>
      <c r="N55" s="29" t="n">
        <f aca="false">ROUND(E55*I55,2)</f>
        <v>0</v>
      </c>
      <c r="O55" s="29" t="n">
        <f aca="false">ROUND(E55*J55,2)</f>
        <v>0</v>
      </c>
      <c r="P55" s="29" t="n">
        <f aca="false">ROUND(M55+N55+O55,2)</f>
        <v>0</v>
      </c>
    </row>
    <row r="56" customFormat="false" ht="12.75" hidden="false" customHeight="false" outlineLevel="0" collapsed="false">
      <c r="A56" s="38"/>
      <c r="B56" s="39" t="s">
        <v>79</v>
      </c>
      <c r="C56" s="40" t="s">
        <v>76</v>
      </c>
      <c r="D56" s="41" t="n">
        <v>1.02</v>
      </c>
      <c r="E56" s="42" t="n">
        <f aca="false">E55*D56</f>
        <v>234.6</v>
      </c>
      <c r="F56" s="29"/>
      <c r="G56" s="43"/>
      <c r="H56" s="29" t="n">
        <f aca="false">F56*G56</f>
        <v>0</v>
      </c>
      <c r="I56" s="35" t="n">
        <v>0</v>
      </c>
      <c r="J56" s="36" t="n">
        <f aca="false">ROUND(H56*0.07,2)*10</f>
        <v>0</v>
      </c>
      <c r="K56" s="29" t="n">
        <f aca="false">ROUND(H56+I56+J56,2)</f>
        <v>0</v>
      </c>
      <c r="L56" s="29" t="n">
        <f aca="false">ROUND(E56*F56,2)</f>
        <v>0</v>
      </c>
      <c r="M56" s="29" t="n">
        <f aca="false">ROUND(E56*H56,2)</f>
        <v>0</v>
      </c>
      <c r="N56" s="29" t="n">
        <f aca="false">ROUND(E56*I56,2)</f>
        <v>0</v>
      </c>
      <c r="O56" s="29" t="n">
        <f aca="false">ROUND(E56*J56,2)</f>
        <v>0</v>
      </c>
      <c r="P56" s="29" t="n">
        <f aca="false">ROUND(M56+N56+O56,2)</f>
        <v>0</v>
      </c>
    </row>
    <row r="57" customFormat="false" ht="15" hidden="false" customHeight="false" outlineLevel="0" collapsed="false">
      <c r="A57" s="38"/>
      <c r="B57" s="39" t="s">
        <v>77</v>
      </c>
      <c r="C57" s="40" t="s">
        <v>40</v>
      </c>
      <c r="D57" s="41" t="n">
        <v>0.05</v>
      </c>
      <c r="E57" s="42" t="n">
        <f aca="false">E55*D57</f>
        <v>11.5</v>
      </c>
      <c r="F57" s="29"/>
      <c r="G57" s="43"/>
      <c r="H57" s="29" t="n">
        <f aca="false">F57*G57</f>
        <v>0</v>
      </c>
      <c r="I57" s="35" t="n">
        <v>0</v>
      </c>
      <c r="J57" s="36" t="n">
        <v>0</v>
      </c>
      <c r="K57" s="29" t="n">
        <f aca="false">ROUND(H57+I57+J57,2)</f>
        <v>0</v>
      </c>
      <c r="L57" s="29" t="n">
        <f aca="false">ROUND(E57*F57,2)</f>
        <v>0</v>
      </c>
      <c r="M57" s="29" t="n">
        <f aca="false">ROUND(E57*H57,2)</f>
        <v>0</v>
      </c>
      <c r="N57" s="29" t="n">
        <f aca="false">ROUND(E57*I57,2)</f>
        <v>0</v>
      </c>
      <c r="O57" s="29" t="n">
        <f aca="false">ROUND(E57*J57,2)</f>
        <v>0</v>
      </c>
      <c r="P57" s="29" t="n">
        <f aca="false">ROUND(M57+N57+O57,2)</f>
        <v>0</v>
      </c>
    </row>
    <row r="58" customFormat="false" ht="12.75" hidden="false" customHeight="false" outlineLevel="0" collapsed="false">
      <c r="A58" s="30" t="n">
        <v>18</v>
      </c>
      <c r="B58" s="31" t="s">
        <v>80</v>
      </c>
      <c r="C58" s="32" t="s">
        <v>74</v>
      </c>
      <c r="D58" s="33"/>
      <c r="E58" s="34" t="n">
        <v>350</v>
      </c>
      <c r="F58" s="29" t="n">
        <v>0</v>
      </c>
      <c r="G58" s="29" t="n">
        <f aca="false">A$1</f>
        <v>0</v>
      </c>
      <c r="H58" s="29" t="n">
        <f aca="false">F58*G58</f>
        <v>0</v>
      </c>
      <c r="I58" s="35" t="n">
        <v>0</v>
      </c>
      <c r="J58" s="36" t="n">
        <f aca="false">ROUND(H58*0.07,2)*10</f>
        <v>0</v>
      </c>
      <c r="K58" s="29" t="n">
        <f aca="false">ROUND(H58+I58+J58,2)</f>
        <v>0</v>
      </c>
      <c r="L58" s="29" t="n">
        <f aca="false">ROUND(E58*F58,2)</f>
        <v>0</v>
      </c>
      <c r="M58" s="29" t="n">
        <f aca="false">ROUND(E58*H58,2)</f>
        <v>0</v>
      </c>
      <c r="N58" s="29" t="n">
        <f aca="false">ROUND(E58*I58,2)</f>
        <v>0</v>
      </c>
      <c r="O58" s="29" t="n">
        <f aca="false">ROUND(E58*J58,2)</f>
        <v>0</v>
      </c>
      <c r="P58" s="29" t="n">
        <f aca="false">ROUND(M58+N58+O58,2)</f>
        <v>0</v>
      </c>
    </row>
    <row r="59" customFormat="false" ht="12.75" hidden="false" customHeight="false" outlineLevel="0" collapsed="false">
      <c r="A59" s="38"/>
      <c r="B59" s="39" t="s">
        <v>81</v>
      </c>
      <c r="C59" s="40" t="s">
        <v>76</v>
      </c>
      <c r="D59" s="41" t="n">
        <v>1.05</v>
      </c>
      <c r="E59" s="42" t="n">
        <f aca="false">E58*D59</f>
        <v>367.5</v>
      </c>
      <c r="F59" s="29"/>
      <c r="G59" s="43"/>
      <c r="H59" s="29" t="n">
        <f aca="false">F59*G59</f>
        <v>0</v>
      </c>
      <c r="I59" s="35" t="n">
        <v>0</v>
      </c>
      <c r="J59" s="36" t="n">
        <f aca="false">ROUND(H59*0.07,2)*10</f>
        <v>0</v>
      </c>
      <c r="K59" s="29" t="n">
        <f aca="false">ROUND(H59+I59+J59,2)</f>
        <v>0</v>
      </c>
      <c r="L59" s="29" t="n">
        <f aca="false">ROUND(E59*F59,2)</f>
        <v>0</v>
      </c>
      <c r="M59" s="29" t="n">
        <f aca="false">ROUND(E59*H59,2)</f>
        <v>0</v>
      </c>
      <c r="N59" s="29" t="n">
        <f aca="false">ROUND(E59*I59,2)</f>
        <v>0</v>
      </c>
      <c r="O59" s="29" t="n">
        <f aca="false">ROUND(E59*J59,2)</f>
        <v>0</v>
      </c>
      <c r="P59" s="29" t="n">
        <f aca="false">ROUND(M59+N59+O59,2)</f>
        <v>0</v>
      </c>
    </row>
    <row r="60" customFormat="false" ht="15" hidden="false" customHeight="false" outlineLevel="0" collapsed="false">
      <c r="A60" s="38"/>
      <c r="B60" s="39" t="s">
        <v>77</v>
      </c>
      <c r="C60" s="40" t="s">
        <v>40</v>
      </c>
      <c r="D60" s="41" t="n">
        <v>0.04</v>
      </c>
      <c r="E60" s="42" t="n">
        <f aca="false">E58*D60</f>
        <v>14</v>
      </c>
      <c r="F60" s="29"/>
      <c r="G60" s="43"/>
      <c r="H60" s="29" t="n">
        <f aca="false">F60*G60</f>
        <v>0</v>
      </c>
      <c r="I60" s="35" t="n">
        <v>0</v>
      </c>
      <c r="J60" s="36" t="n">
        <v>0</v>
      </c>
      <c r="K60" s="29" t="n">
        <f aca="false">ROUND(H60+I60+J60,2)</f>
        <v>0</v>
      </c>
      <c r="L60" s="29" t="n">
        <f aca="false">ROUND(E60*F60,2)</f>
        <v>0</v>
      </c>
      <c r="M60" s="29" t="n">
        <f aca="false">ROUND(E60*H60,2)</f>
        <v>0</v>
      </c>
      <c r="N60" s="29" t="n">
        <f aca="false">ROUND(E60*I60,2)</f>
        <v>0</v>
      </c>
      <c r="O60" s="29" t="n">
        <f aca="false">ROUND(E60*J60,2)</f>
        <v>0</v>
      </c>
      <c r="P60" s="29" t="n">
        <f aca="false">ROUND(M60+N60+O60,2)</f>
        <v>0</v>
      </c>
    </row>
    <row r="61" customFormat="false" ht="12.75" hidden="false" customHeight="false" outlineLevel="0" collapsed="false">
      <c r="A61" s="30" t="n">
        <v>19</v>
      </c>
      <c r="B61" s="31" t="s">
        <v>82</v>
      </c>
      <c r="C61" s="32" t="s">
        <v>28</v>
      </c>
      <c r="D61" s="33"/>
      <c r="E61" s="34" t="n">
        <v>18</v>
      </c>
      <c r="F61" s="29" t="n">
        <v>0</v>
      </c>
      <c r="G61" s="29" t="n">
        <f aca="false">A$1</f>
        <v>0</v>
      </c>
      <c r="H61" s="29" t="n">
        <f aca="false">F61*G61</f>
        <v>0</v>
      </c>
      <c r="I61" s="35" t="n">
        <v>0</v>
      </c>
      <c r="J61" s="36" t="n">
        <f aca="false">ROUND(H61*0.07,2)*10</f>
        <v>0</v>
      </c>
      <c r="K61" s="29" t="n">
        <f aca="false">ROUND(H61+I61+J61,2)</f>
        <v>0</v>
      </c>
      <c r="L61" s="29" t="n">
        <f aca="false">ROUND(E61*F61,2)</f>
        <v>0</v>
      </c>
      <c r="M61" s="29" t="n">
        <f aca="false">ROUND(E61*H61,2)</f>
        <v>0</v>
      </c>
      <c r="N61" s="29" t="n">
        <f aca="false">ROUND(E61*I61,2)</f>
        <v>0</v>
      </c>
      <c r="O61" s="29" t="n">
        <f aca="false">ROUND(E61*J61,2)</f>
        <v>0</v>
      </c>
      <c r="P61" s="29" t="n">
        <f aca="false">ROUND(M61+N61+O61,2)</f>
        <v>0</v>
      </c>
    </row>
    <row r="62" customFormat="false" ht="12.75" hidden="false" customHeight="false" outlineLevel="0" collapsed="false">
      <c r="A62" s="38"/>
      <c r="B62" s="39" t="s">
        <v>83</v>
      </c>
      <c r="C62" s="40" t="s">
        <v>28</v>
      </c>
      <c r="D62" s="41" t="n">
        <v>1</v>
      </c>
      <c r="E62" s="42" t="n">
        <f aca="false">E61*D62</f>
        <v>18</v>
      </c>
      <c r="F62" s="29"/>
      <c r="G62" s="43"/>
      <c r="H62" s="29" t="n">
        <f aca="false">F62*G62</f>
        <v>0</v>
      </c>
      <c r="I62" s="35" t="n">
        <v>0</v>
      </c>
      <c r="J62" s="36" t="n">
        <f aca="false">ROUND(H62*0.07,2)*10</f>
        <v>0</v>
      </c>
      <c r="K62" s="29" t="n">
        <f aca="false">ROUND(H62+I62+J62,2)</f>
        <v>0</v>
      </c>
      <c r="L62" s="29" t="n">
        <f aca="false">ROUND(E62*F62,2)</f>
        <v>0</v>
      </c>
      <c r="M62" s="29" t="n">
        <f aca="false">ROUND(E62*H62,2)</f>
        <v>0</v>
      </c>
      <c r="N62" s="29" t="n">
        <f aca="false">ROUND(E62*I62,2)</f>
        <v>0</v>
      </c>
      <c r="O62" s="29" t="n">
        <f aca="false">ROUND(E62*J62,2)</f>
        <v>0</v>
      </c>
      <c r="P62" s="29" t="n">
        <f aca="false">ROUND(M62+N62+O62,2)</f>
        <v>0</v>
      </c>
    </row>
    <row r="63" customFormat="false" ht="15" hidden="false" customHeight="false" outlineLevel="0" collapsed="false">
      <c r="A63" s="38"/>
      <c r="B63" s="39" t="s">
        <v>84</v>
      </c>
      <c r="C63" s="40" t="s">
        <v>40</v>
      </c>
      <c r="D63" s="41" t="n">
        <v>0.2</v>
      </c>
      <c r="E63" s="42" t="n">
        <f aca="false">E61*D63</f>
        <v>3.6</v>
      </c>
      <c r="F63" s="29"/>
      <c r="G63" s="43"/>
      <c r="H63" s="29" t="n">
        <f aca="false">F63*G63</f>
        <v>0</v>
      </c>
      <c r="I63" s="35" t="n">
        <v>0</v>
      </c>
      <c r="J63" s="36" t="n">
        <v>0</v>
      </c>
      <c r="K63" s="29" t="n">
        <f aca="false">ROUND(H63+I63+J63,2)</f>
        <v>0</v>
      </c>
      <c r="L63" s="29" t="n">
        <f aca="false">ROUND(E63*F63,2)</f>
        <v>0</v>
      </c>
      <c r="M63" s="29" t="n">
        <f aca="false">ROUND(E63*H63,2)</f>
        <v>0</v>
      </c>
      <c r="N63" s="29" t="n">
        <f aca="false">ROUND(E63*I63,2)</f>
        <v>0</v>
      </c>
      <c r="O63" s="29" t="n">
        <f aca="false">ROUND(E63*J63,2)</f>
        <v>0</v>
      </c>
      <c r="P63" s="29" t="n">
        <f aca="false">ROUND(M63+N63+O63,2)</f>
        <v>0</v>
      </c>
    </row>
    <row r="64" customFormat="false" ht="15" hidden="false" customHeight="false" outlineLevel="0" collapsed="false">
      <c r="A64" s="30" t="n">
        <v>20</v>
      </c>
      <c r="B64" s="31" t="s">
        <v>87</v>
      </c>
      <c r="C64" s="32" t="s">
        <v>37</v>
      </c>
      <c r="D64" s="33"/>
      <c r="E64" s="34" t="n">
        <v>4515</v>
      </c>
      <c r="F64" s="29" t="n">
        <v>0</v>
      </c>
      <c r="G64" s="29" t="n">
        <f aca="false">A$1</f>
        <v>0</v>
      </c>
      <c r="H64" s="29" t="n">
        <f aca="false">F64*G64</f>
        <v>0</v>
      </c>
      <c r="I64" s="35" t="n">
        <v>0</v>
      </c>
      <c r="J64" s="29" t="n">
        <f aca="false">H64*0.03*10</f>
        <v>0</v>
      </c>
      <c r="K64" s="29" t="n">
        <f aca="false">ROUND(H64+I64+J64,2)</f>
        <v>0</v>
      </c>
      <c r="L64" s="29" t="n">
        <f aca="false">ROUND(E64*F64,2)</f>
        <v>0</v>
      </c>
      <c r="M64" s="29" t="n">
        <f aca="false">ROUND(E64*H64,2)</f>
        <v>0</v>
      </c>
      <c r="N64" s="29" t="n">
        <f aca="false">ROUND(E64*I64,2)</f>
        <v>0</v>
      </c>
      <c r="O64" s="29" t="n">
        <f aca="false">ROUND(E64*J64,2)</f>
        <v>0</v>
      </c>
      <c r="P64" s="29" t="n">
        <f aca="false">ROUND(M64+N64+O64,2)</f>
        <v>0</v>
      </c>
    </row>
    <row r="65" customFormat="false" ht="12.75" hidden="false" customHeight="false" outlineLevel="0" collapsed="false">
      <c r="A65" s="38"/>
      <c r="B65" s="39" t="s">
        <v>88</v>
      </c>
      <c r="C65" s="40" t="s">
        <v>60</v>
      </c>
      <c r="D65" s="41" t="n">
        <v>0.03</v>
      </c>
      <c r="E65" s="42" t="n">
        <f aca="false">E64*D65</f>
        <v>135.45</v>
      </c>
      <c r="F65" s="29"/>
      <c r="G65" s="43"/>
      <c r="H65" s="29" t="n">
        <f aca="false">F65*G65</f>
        <v>0</v>
      </c>
      <c r="I65" s="35" t="n">
        <v>0</v>
      </c>
      <c r="J65" s="29" t="n">
        <f aca="false">H65*0.03</f>
        <v>0</v>
      </c>
      <c r="K65" s="29" t="n">
        <f aca="false">ROUND(H65+I65+J65,2)</f>
        <v>0</v>
      </c>
      <c r="L65" s="29" t="n">
        <f aca="false">ROUND(E65*F65,2)</f>
        <v>0</v>
      </c>
      <c r="M65" s="29" t="n">
        <f aca="false">ROUND(E65*H65,2)</f>
        <v>0</v>
      </c>
      <c r="N65" s="29" t="n">
        <f aca="false">ROUND(E65*I65,2)</f>
        <v>0</v>
      </c>
      <c r="O65" s="29" t="n">
        <f aca="false">ROUND(E65*J65,2)</f>
        <v>0</v>
      </c>
      <c r="P65" s="29" t="n">
        <f aca="false">ROUND(M65+N65+O65,2)</f>
        <v>0</v>
      </c>
    </row>
    <row r="66" customFormat="false" ht="15" hidden="false" customHeight="false" outlineLevel="0" collapsed="false">
      <c r="A66" s="38"/>
      <c r="B66" s="39" t="s">
        <v>89</v>
      </c>
      <c r="C66" s="40" t="s">
        <v>40</v>
      </c>
      <c r="D66" s="41" t="n">
        <v>0.05</v>
      </c>
      <c r="E66" s="42" t="n">
        <f aca="false">E64*D66</f>
        <v>225.75</v>
      </c>
      <c r="F66" s="29"/>
      <c r="G66" s="43"/>
      <c r="H66" s="29" t="n">
        <f aca="false">F66*G66</f>
        <v>0</v>
      </c>
      <c r="I66" s="35" t="n">
        <v>0</v>
      </c>
      <c r="J66" s="29" t="n">
        <f aca="false">H66*0.03</f>
        <v>0</v>
      </c>
      <c r="K66" s="29" t="n">
        <f aca="false">ROUND(H66+I66+J66,2)</f>
        <v>0</v>
      </c>
      <c r="L66" s="29" t="n">
        <f aca="false">ROUND(E66*F66,2)</f>
        <v>0</v>
      </c>
      <c r="M66" s="29" t="n">
        <f aca="false">ROUND(E66*H66,2)</f>
        <v>0</v>
      </c>
      <c r="N66" s="29" t="n">
        <f aca="false">ROUND(E66*I66,2)</f>
        <v>0</v>
      </c>
      <c r="O66" s="29" t="n">
        <f aca="false">ROUND(E66*J66,2)</f>
        <v>0</v>
      </c>
      <c r="P66" s="29" t="n">
        <f aca="false">ROUND(M66+N66+O66,2)</f>
        <v>0</v>
      </c>
    </row>
    <row r="67" s="45" customFormat="true" ht="25.5" hidden="false" customHeight="false" outlineLevel="0" collapsed="false">
      <c r="A67" s="30" t="n">
        <v>21</v>
      </c>
      <c r="B67" s="31" t="s">
        <v>90</v>
      </c>
      <c r="C67" s="32" t="s">
        <v>28</v>
      </c>
      <c r="D67" s="33"/>
      <c r="E67" s="34" t="n">
        <v>12</v>
      </c>
      <c r="F67" s="29" t="n">
        <v>0</v>
      </c>
      <c r="G67" s="29" t="n">
        <f aca="false">A$1</f>
        <v>0</v>
      </c>
      <c r="H67" s="36" t="n">
        <f aca="false">ROUND(F67*G67,2)</f>
        <v>0</v>
      </c>
      <c r="I67" s="35" t="n">
        <v>0</v>
      </c>
      <c r="J67" s="36" t="n">
        <f aca="false">ROUND(H67*0.04,2)</f>
        <v>0</v>
      </c>
      <c r="K67" s="29" t="n">
        <f aca="false">ROUND(H67+I67+J67,2)</f>
        <v>0</v>
      </c>
      <c r="L67" s="29" t="n">
        <f aca="false">ROUND(E67*F67,2)</f>
        <v>0</v>
      </c>
      <c r="M67" s="29" t="n">
        <f aca="false">ROUND(E67*H67,2)</f>
        <v>0</v>
      </c>
      <c r="N67" s="29" t="n">
        <f aca="false">ROUND(E67*I67,2)</f>
        <v>0</v>
      </c>
      <c r="O67" s="29" t="n">
        <f aca="false">ROUND(E67*J67,2)</f>
        <v>0</v>
      </c>
      <c r="P67" s="29" t="n">
        <f aca="false">ROUND(M67+N67+O67,2)</f>
        <v>0</v>
      </c>
    </row>
    <row r="68" s="45" customFormat="true" ht="12.75" hidden="false" customHeight="false" outlineLevel="0" collapsed="false">
      <c r="A68" s="38"/>
      <c r="B68" s="39" t="s">
        <v>91</v>
      </c>
      <c r="C68" s="46" t="s">
        <v>28</v>
      </c>
      <c r="D68" s="46" t="n">
        <v>1</v>
      </c>
      <c r="E68" s="42" t="n">
        <f aca="false">E67*D68</f>
        <v>12</v>
      </c>
      <c r="F68" s="29"/>
      <c r="G68" s="29"/>
      <c r="H68" s="36"/>
      <c r="I68" s="35" t="n">
        <v>0</v>
      </c>
      <c r="J68" s="36"/>
      <c r="K68" s="29" t="n">
        <f aca="false">ROUND(H68+I68+J68,2)</f>
        <v>0</v>
      </c>
      <c r="L68" s="29" t="n">
        <f aca="false">ROUND(E68*F68,2)</f>
        <v>0</v>
      </c>
      <c r="M68" s="29" t="n">
        <f aca="false">ROUND(E68*H68,2)</f>
        <v>0</v>
      </c>
      <c r="N68" s="29" t="n">
        <f aca="false">ROUND(E68*I68,2)</f>
        <v>0</v>
      </c>
      <c r="O68" s="29" t="n">
        <f aca="false">ROUND(E68*J68,2)</f>
        <v>0</v>
      </c>
      <c r="P68" s="29" t="n">
        <f aca="false">ROUND(M68+N68+O68,2)</f>
        <v>0</v>
      </c>
    </row>
    <row r="69" s="45" customFormat="true" ht="12.75" hidden="false" customHeight="false" outlineLevel="0" collapsed="false">
      <c r="A69" s="38"/>
      <c r="B69" s="39" t="s">
        <v>92</v>
      </c>
      <c r="C69" s="46" t="s">
        <v>64</v>
      </c>
      <c r="D69" s="46" t="n">
        <v>0.2</v>
      </c>
      <c r="E69" s="42" t="n">
        <f aca="false">E67*D69</f>
        <v>2.4</v>
      </c>
      <c r="F69" s="29"/>
      <c r="G69" s="29"/>
      <c r="H69" s="36"/>
      <c r="I69" s="35" t="n">
        <v>0</v>
      </c>
      <c r="J69" s="36" t="n">
        <v>0</v>
      </c>
      <c r="K69" s="29" t="n">
        <f aca="false">ROUND(H69+I69+J69,2)</f>
        <v>0</v>
      </c>
      <c r="L69" s="29" t="n">
        <f aca="false">ROUND(E69*F69,2)</f>
        <v>0</v>
      </c>
      <c r="M69" s="29" t="n">
        <f aca="false">ROUND(E69*H69,2)</f>
        <v>0</v>
      </c>
      <c r="N69" s="29" t="n">
        <f aca="false">ROUND(E69*I69,2)</f>
        <v>0</v>
      </c>
      <c r="O69" s="29" t="n">
        <f aca="false">ROUND(E69*J69,2)</f>
        <v>0</v>
      </c>
      <c r="P69" s="29" t="n">
        <f aca="false">ROUND(M69+N69+O69,2)</f>
        <v>0</v>
      </c>
    </row>
    <row r="70" s="45" customFormat="true" ht="25.5" hidden="false" customHeight="false" outlineLevel="0" collapsed="false">
      <c r="A70" s="30" t="n">
        <v>22</v>
      </c>
      <c r="B70" s="31" t="s">
        <v>93</v>
      </c>
      <c r="C70" s="32" t="s">
        <v>28</v>
      </c>
      <c r="D70" s="33"/>
      <c r="E70" s="34" t="n">
        <v>12</v>
      </c>
      <c r="F70" s="29" t="n">
        <v>0</v>
      </c>
      <c r="G70" s="29" t="n">
        <f aca="false">A$1</f>
        <v>0</v>
      </c>
      <c r="H70" s="36" t="n">
        <f aca="false">ROUND(F70*G70,2)</f>
        <v>0</v>
      </c>
      <c r="I70" s="35" t="n">
        <v>0</v>
      </c>
      <c r="J70" s="36" t="n">
        <f aca="false">ROUND(H70*0.04,2)</f>
        <v>0</v>
      </c>
      <c r="K70" s="29" t="n">
        <f aca="false">ROUND(H70+I70+J70,2)</f>
        <v>0</v>
      </c>
      <c r="L70" s="29" t="n">
        <f aca="false">ROUND(E70*F70,2)</f>
        <v>0</v>
      </c>
      <c r="M70" s="29" t="n">
        <f aca="false">ROUND(E70*H70,2)</f>
        <v>0</v>
      </c>
      <c r="N70" s="29" t="n">
        <f aca="false">ROUND(E70*I70,2)</f>
        <v>0</v>
      </c>
      <c r="O70" s="29" t="n">
        <f aca="false">ROUND(E70*J70,2)</f>
        <v>0</v>
      </c>
      <c r="P70" s="29" t="n">
        <f aca="false">ROUND(M70+N70+O70,2)</f>
        <v>0</v>
      </c>
    </row>
    <row r="71" s="45" customFormat="true" ht="12.75" hidden="false" customHeight="false" outlineLevel="0" collapsed="false">
      <c r="A71" s="38"/>
      <c r="B71" s="39" t="s">
        <v>94</v>
      </c>
      <c r="C71" s="46" t="s">
        <v>28</v>
      </c>
      <c r="D71" s="46" t="n">
        <v>1</v>
      </c>
      <c r="E71" s="42" t="n">
        <f aca="false">E70*D71</f>
        <v>12</v>
      </c>
      <c r="F71" s="29"/>
      <c r="G71" s="29"/>
      <c r="H71" s="36"/>
      <c r="I71" s="35" t="n">
        <v>0</v>
      </c>
      <c r="J71" s="36"/>
      <c r="K71" s="29" t="n">
        <f aca="false">ROUND(H71+I71+J71,2)</f>
        <v>0</v>
      </c>
      <c r="L71" s="29" t="n">
        <f aca="false">ROUND(E71*F71,2)</f>
        <v>0</v>
      </c>
      <c r="M71" s="29" t="n">
        <f aca="false">ROUND(E71*H71,2)</f>
        <v>0</v>
      </c>
      <c r="N71" s="29" t="n">
        <f aca="false">ROUND(E71*I71,2)</f>
        <v>0</v>
      </c>
      <c r="O71" s="29" t="n">
        <f aca="false">ROUND(E71*J71,2)</f>
        <v>0</v>
      </c>
      <c r="P71" s="29" t="n">
        <f aca="false">ROUND(M71+N71+O71,2)</f>
        <v>0</v>
      </c>
    </row>
    <row r="72" s="45" customFormat="true" ht="12.75" hidden="false" customHeight="false" outlineLevel="0" collapsed="false">
      <c r="A72" s="38"/>
      <c r="B72" s="39" t="s">
        <v>92</v>
      </c>
      <c r="C72" s="46" t="s">
        <v>64</v>
      </c>
      <c r="D72" s="46" t="n">
        <v>0.1</v>
      </c>
      <c r="E72" s="42" t="n">
        <f aca="false">E70*D72</f>
        <v>1.2</v>
      </c>
      <c r="F72" s="29"/>
      <c r="G72" s="29"/>
      <c r="H72" s="36"/>
      <c r="I72" s="35" t="n">
        <v>0</v>
      </c>
      <c r="J72" s="36" t="n">
        <v>0</v>
      </c>
      <c r="K72" s="29" t="n">
        <f aca="false">ROUND(H72+I72+J72,2)</f>
        <v>0</v>
      </c>
      <c r="L72" s="29" t="n">
        <f aca="false">ROUND(E72*F72,2)</f>
        <v>0</v>
      </c>
      <c r="M72" s="29" t="n">
        <f aca="false">ROUND(E72*H72,2)</f>
        <v>0</v>
      </c>
      <c r="N72" s="29" t="n">
        <f aca="false">ROUND(E72*I72,2)</f>
        <v>0</v>
      </c>
      <c r="O72" s="29" t="n">
        <f aca="false">ROUND(E72*J72,2)</f>
        <v>0</v>
      </c>
      <c r="P72" s="29" t="n">
        <f aca="false">ROUND(M72+N72+O72,2)</f>
        <v>0</v>
      </c>
    </row>
    <row r="73" s="45" customFormat="true" ht="12.75" hidden="false" customHeight="false" outlineLevel="0" collapsed="false">
      <c r="A73" s="30" t="n">
        <v>23</v>
      </c>
      <c r="B73" s="31" t="s">
        <v>95</v>
      </c>
      <c r="C73" s="32" t="s">
        <v>28</v>
      </c>
      <c r="D73" s="33"/>
      <c r="E73" s="34" t="n">
        <v>8</v>
      </c>
      <c r="F73" s="29" t="n">
        <v>0</v>
      </c>
      <c r="G73" s="29" t="n">
        <f aca="false">A$1</f>
        <v>0</v>
      </c>
      <c r="H73" s="36" t="n">
        <f aca="false">ROUND(F73*G73,2)</f>
        <v>0</v>
      </c>
      <c r="I73" s="35" t="n">
        <v>0</v>
      </c>
      <c r="J73" s="36" t="n">
        <f aca="false">ROUND(H73*0.04,2)</f>
        <v>0</v>
      </c>
      <c r="K73" s="29" t="n">
        <f aca="false">ROUND(H73+I73+J73,2)</f>
        <v>0</v>
      </c>
      <c r="L73" s="29" t="n">
        <f aca="false">ROUND(E73*F73,2)</f>
        <v>0</v>
      </c>
      <c r="M73" s="29" t="n">
        <f aca="false">ROUND(E73*H73,2)</f>
        <v>0</v>
      </c>
      <c r="N73" s="29" t="n">
        <f aca="false">ROUND(E73*I73,2)</f>
        <v>0</v>
      </c>
      <c r="O73" s="29" t="n">
        <f aca="false">ROUND(E73*J73,2)</f>
        <v>0</v>
      </c>
      <c r="P73" s="29" t="n">
        <f aca="false">ROUND(M73+N73+O73,2)</f>
        <v>0</v>
      </c>
    </row>
    <row r="74" s="45" customFormat="true" ht="12.75" hidden="false" customHeight="false" outlineLevel="0" collapsed="false">
      <c r="A74" s="38"/>
      <c r="B74" s="39" t="s">
        <v>96</v>
      </c>
      <c r="C74" s="46" t="s">
        <v>28</v>
      </c>
      <c r="D74" s="46" t="n">
        <v>1</v>
      </c>
      <c r="E74" s="42" t="n">
        <f aca="false">E73*D74</f>
        <v>8</v>
      </c>
      <c r="F74" s="29"/>
      <c r="G74" s="29"/>
      <c r="H74" s="36"/>
      <c r="I74" s="35" t="n">
        <v>0</v>
      </c>
      <c r="J74" s="36"/>
      <c r="K74" s="29" t="n">
        <f aca="false">ROUND(H74+I74+J74,2)</f>
        <v>0</v>
      </c>
      <c r="L74" s="29" t="n">
        <f aca="false">ROUND(E74*F74,2)</f>
        <v>0</v>
      </c>
      <c r="M74" s="29" t="n">
        <f aca="false">ROUND(E74*H74,2)</f>
        <v>0</v>
      </c>
      <c r="N74" s="29" t="n">
        <f aca="false">ROUND(E74*I74,2)</f>
        <v>0</v>
      </c>
      <c r="O74" s="29" t="n">
        <f aca="false">ROUND(E74*J74,2)</f>
        <v>0</v>
      </c>
      <c r="P74" s="29" t="n">
        <f aca="false">ROUND(M74+N74+O74,2)</f>
        <v>0</v>
      </c>
    </row>
    <row r="75" s="45" customFormat="true" ht="12.75" hidden="false" customHeight="false" outlineLevel="0" collapsed="false">
      <c r="A75" s="38"/>
      <c r="B75" s="39" t="s">
        <v>92</v>
      </c>
      <c r="C75" s="46" t="s">
        <v>64</v>
      </c>
      <c r="D75" s="46" t="n">
        <v>0.2</v>
      </c>
      <c r="E75" s="42" t="n">
        <f aca="false">E73*D75</f>
        <v>1.6</v>
      </c>
      <c r="F75" s="29"/>
      <c r="G75" s="29"/>
      <c r="H75" s="36"/>
      <c r="I75" s="35" t="n">
        <v>0</v>
      </c>
      <c r="J75" s="36" t="n">
        <v>0</v>
      </c>
      <c r="K75" s="29" t="n">
        <f aca="false">ROUND(H75+I75+J75,2)</f>
        <v>0</v>
      </c>
      <c r="L75" s="29" t="n">
        <f aca="false">ROUND(E75*F75,2)</f>
        <v>0</v>
      </c>
      <c r="M75" s="29" t="n">
        <f aca="false">ROUND(E75*H75,2)</f>
        <v>0</v>
      </c>
      <c r="N75" s="29" t="n">
        <f aca="false">ROUND(E75*I75,2)</f>
        <v>0</v>
      </c>
      <c r="O75" s="29" t="n">
        <f aca="false">ROUND(E75*J75,2)</f>
        <v>0</v>
      </c>
      <c r="P75" s="29" t="n">
        <f aca="false">ROUND(M75+N75+O75,2)</f>
        <v>0</v>
      </c>
    </row>
    <row r="76" s="45" customFormat="true" ht="12.75" hidden="false" customHeight="false" outlineLevel="0" collapsed="false">
      <c r="A76" s="38"/>
      <c r="B76" s="39"/>
      <c r="C76" s="46"/>
      <c r="D76" s="46"/>
      <c r="E76" s="42"/>
      <c r="F76" s="29"/>
      <c r="G76" s="29"/>
      <c r="H76" s="36"/>
      <c r="I76" s="35"/>
      <c r="J76" s="36"/>
      <c r="K76" s="29"/>
      <c r="L76" s="29"/>
      <c r="M76" s="29"/>
      <c r="N76" s="29"/>
      <c r="O76" s="29"/>
      <c r="P76" s="29"/>
    </row>
    <row r="77" s="45" customFormat="true" ht="12.75" hidden="false" customHeight="false" outlineLevel="0" collapsed="false">
      <c r="A77" s="30" t="n">
        <v>24</v>
      </c>
      <c r="B77" s="31" t="s">
        <v>120</v>
      </c>
      <c r="C77" s="32" t="s">
        <v>121</v>
      </c>
      <c r="D77" s="33"/>
      <c r="E77" s="34" t="n">
        <v>2</v>
      </c>
      <c r="F77" s="29"/>
      <c r="G77" s="29" t="n">
        <f aca="false">A$1</f>
        <v>0</v>
      </c>
      <c r="H77" s="36" t="n">
        <f aca="false">ROUND(F77*G77,2)</f>
        <v>0</v>
      </c>
      <c r="I77" s="35" t="n">
        <v>0</v>
      </c>
      <c r="J77" s="36" t="n">
        <f aca="false">ROUND(H77*0.04,2)</f>
        <v>0</v>
      </c>
      <c r="K77" s="29" t="n">
        <f aca="false">ROUND(H77+I77+J77,2)</f>
        <v>0</v>
      </c>
      <c r="L77" s="29" t="n">
        <f aca="false">ROUND(E77*F77,2)</f>
        <v>0</v>
      </c>
      <c r="M77" s="29" t="n">
        <f aca="false">ROUND(E77*H77,2)</f>
        <v>0</v>
      </c>
      <c r="N77" s="29" t="n">
        <f aca="false">ROUND(E77*I77,2)</f>
        <v>0</v>
      </c>
      <c r="O77" s="29" t="n">
        <f aca="false">ROUND(E77*J77,2)</f>
        <v>0</v>
      </c>
      <c r="P77" s="29" t="n">
        <f aca="false">ROUND(M77+N77+O77,2)</f>
        <v>0</v>
      </c>
    </row>
    <row r="78" s="45" customFormat="true" ht="12.75" hidden="false" customHeight="false" outlineLevel="0" collapsed="false">
      <c r="A78" s="38"/>
      <c r="B78" s="39" t="s">
        <v>122</v>
      </c>
      <c r="C78" s="46" t="s">
        <v>121</v>
      </c>
      <c r="D78" s="46" t="n">
        <v>1</v>
      </c>
      <c r="E78" s="42" t="n">
        <f aca="false">E77*D78</f>
        <v>2</v>
      </c>
      <c r="F78" s="29"/>
      <c r="G78" s="29"/>
      <c r="H78" s="36"/>
      <c r="I78" s="35"/>
      <c r="J78" s="36"/>
      <c r="K78" s="29" t="n">
        <f aca="false">ROUND(H78+I78+J78,2)</f>
        <v>0</v>
      </c>
      <c r="L78" s="29" t="n">
        <f aca="false">ROUND(E78*F78,2)</f>
        <v>0</v>
      </c>
      <c r="M78" s="29" t="n">
        <f aca="false">ROUND(E78*H78,2)</f>
        <v>0</v>
      </c>
      <c r="N78" s="29" t="n">
        <f aca="false">ROUND(E78*I78,2)</f>
        <v>0</v>
      </c>
      <c r="O78" s="29" t="n">
        <f aca="false">ROUND(E78*J78,2)</f>
        <v>0</v>
      </c>
      <c r="P78" s="29" t="n">
        <f aca="false">ROUND(M78+N78+O78,2)</f>
        <v>0</v>
      </c>
    </row>
    <row r="79" s="45" customFormat="true" ht="12.75" hidden="false" customHeight="false" outlineLevel="0" collapsed="false">
      <c r="A79" s="38"/>
      <c r="B79" s="39" t="s">
        <v>92</v>
      </c>
      <c r="C79" s="46" t="s">
        <v>64</v>
      </c>
      <c r="D79" s="46" t="n">
        <v>1</v>
      </c>
      <c r="E79" s="42" t="n">
        <f aca="false">E77*D79</f>
        <v>2</v>
      </c>
      <c r="F79" s="29"/>
      <c r="G79" s="29"/>
      <c r="H79" s="36"/>
      <c r="I79" s="35"/>
      <c r="J79" s="36" t="n">
        <v>0</v>
      </c>
      <c r="K79" s="29" t="n">
        <f aca="false">ROUND(H79+I79+J79,2)</f>
        <v>0</v>
      </c>
      <c r="L79" s="29" t="n">
        <f aca="false">ROUND(E79*F79,2)</f>
        <v>0</v>
      </c>
      <c r="M79" s="29" t="n">
        <f aca="false">ROUND(E79*H79,2)</f>
        <v>0</v>
      </c>
      <c r="N79" s="29" t="n">
        <f aca="false">ROUND(E79*I79,2)</f>
        <v>0</v>
      </c>
      <c r="O79" s="29" t="n">
        <f aca="false">ROUND(E79*J79,2)</f>
        <v>0</v>
      </c>
      <c r="P79" s="29" t="n">
        <f aca="false">ROUND(M79+N79+O79,2)</f>
        <v>0</v>
      </c>
    </row>
    <row r="80" s="45" customFormat="true" ht="25.5" hidden="false" customHeight="true" outlineLevel="0" collapsed="false">
      <c r="A80" s="30" t="n">
        <v>25</v>
      </c>
      <c r="B80" s="31" t="s">
        <v>123</v>
      </c>
      <c r="C80" s="32" t="s">
        <v>121</v>
      </c>
      <c r="D80" s="33"/>
      <c r="E80" s="34" t="n">
        <v>1</v>
      </c>
      <c r="F80" s="29" t="n">
        <v>0</v>
      </c>
      <c r="G80" s="29" t="n">
        <f aca="false">A$1</f>
        <v>0</v>
      </c>
      <c r="H80" s="36" t="n">
        <f aca="false">ROUND(F80*G80,2)</f>
        <v>0</v>
      </c>
      <c r="I80" s="35" t="n">
        <v>0</v>
      </c>
      <c r="J80" s="36" t="n">
        <f aca="false">ROUND(H80*0.04,2)*10</f>
        <v>0</v>
      </c>
      <c r="K80" s="36" t="n">
        <f aca="false">H80+I80+J80</f>
        <v>0</v>
      </c>
      <c r="L80" s="36" t="n">
        <f aca="false">ROUND(E80*F80,2)</f>
        <v>0</v>
      </c>
      <c r="M80" s="36" t="n">
        <f aca="false">ROUND(E80*H80,2)</f>
        <v>0</v>
      </c>
      <c r="N80" s="36" t="n">
        <f aca="false">ROUND(E80*I80,2)</f>
        <v>0</v>
      </c>
      <c r="O80" s="36" t="n">
        <f aca="false">ROUND(E80*J80,2)</f>
        <v>0</v>
      </c>
      <c r="P80" s="36" t="n">
        <f aca="false">M80+N80+O80</f>
        <v>0</v>
      </c>
    </row>
    <row r="81" s="45" customFormat="true" ht="25.5" hidden="false" customHeight="false" outlineLevel="0" collapsed="false">
      <c r="A81" s="38"/>
      <c r="B81" s="39" t="s">
        <v>124</v>
      </c>
      <c r="C81" s="46" t="s">
        <v>121</v>
      </c>
      <c r="D81" s="46" t="n">
        <v>1</v>
      </c>
      <c r="E81" s="42" t="n">
        <f aca="false">E80*D81</f>
        <v>1</v>
      </c>
      <c r="F81" s="29"/>
      <c r="G81" s="29"/>
      <c r="H81" s="36"/>
      <c r="I81" s="35" t="n">
        <v>0</v>
      </c>
      <c r="J81" s="36"/>
      <c r="K81" s="36" t="n">
        <f aca="false">H81+I81+J81</f>
        <v>0</v>
      </c>
      <c r="L81" s="36" t="n">
        <f aca="false">ROUND(E81*F81,2)</f>
        <v>0</v>
      </c>
      <c r="M81" s="36" t="n">
        <f aca="false">ROUND(E81*H81,2)</f>
        <v>0</v>
      </c>
      <c r="N81" s="36" t="n">
        <f aca="false">ROUND(E81*I81,2)</f>
        <v>0</v>
      </c>
      <c r="O81" s="36" t="n">
        <f aca="false">ROUND(E81*J81,2)</f>
        <v>0</v>
      </c>
      <c r="P81" s="36" t="n">
        <f aca="false">M81+N81+O81</f>
        <v>0</v>
      </c>
    </row>
    <row r="82" s="45" customFormat="true" ht="25.5" hidden="false" customHeight="false" outlineLevel="0" collapsed="false">
      <c r="A82" s="30" t="n">
        <v>26</v>
      </c>
      <c r="B82" s="31" t="s">
        <v>125</v>
      </c>
      <c r="C82" s="32" t="s">
        <v>121</v>
      </c>
      <c r="D82" s="33"/>
      <c r="E82" s="34" t="n">
        <v>45</v>
      </c>
      <c r="F82" s="29"/>
      <c r="G82" s="29" t="n">
        <f aca="false">A$1</f>
        <v>0</v>
      </c>
      <c r="H82" s="36" t="n">
        <f aca="false">ROUND(F82*G82,2)</f>
        <v>0</v>
      </c>
      <c r="I82" s="35" t="n">
        <v>0</v>
      </c>
      <c r="J82" s="36" t="n">
        <f aca="false">ROUND(H82*0.04,2)</f>
        <v>0</v>
      </c>
      <c r="K82" s="29" t="n">
        <f aca="false">ROUND(H82+I82+J82,2)</f>
        <v>0</v>
      </c>
      <c r="L82" s="29" t="n">
        <f aca="false">ROUND(E82*F82,2)</f>
        <v>0</v>
      </c>
      <c r="M82" s="29" t="n">
        <f aca="false">ROUND(E82*H82,2)</f>
        <v>0</v>
      </c>
      <c r="N82" s="29" t="n">
        <f aca="false">ROUND(E82*I82,2)</f>
        <v>0</v>
      </c>
      <c r="O82" s="29" t="n">
        <f aca="false">ROUND(E82*J82,2)</f>
        <v>0</v>
      </c>
      <c r="P82" s="29" t="n">
        <f aca="false">ROUND(M82+N82+O82,2)</f>
        <v>0</v>
      </c>
    </row>
    <row r="83" s="45" customFormat="true" ht="12.75" hidden="false" customHeight="false" outlineLevel="0" collapsed="false">
      <c r="A83" s="38"/>
      <c r="B83" s="39" t="s">
        <v>126</v>
      </c>
      <c r="C83" s="46" t="s">
        <v>121</v>
      </c>
      <c r="D83" s="46" t="n">
        <v>1</v>
      </c>
      <c r="E83" s="42" t="n">
        <f aca="false">E82*D83</f>
        <v>45</v>
      </c>
      <c r="F83" s="29"/>
      <c r="G83" s="29"/>
      <c r="H83" s="36"/>
      <c r="I83" s="35"/>
      <c r="J83" s="36"/>
      <c r="K83" s="29" t="n">
        <f aca="false">ROUND(H83+I83+J83,2)</f>
        <v>0</v>
      </c>
      <c r="L83" s="29" t="n">
        <f aca="false">ROUND(E83*F83,2)</f>
        <v>0</v>
      </c>
      <c r="M83" s="29" t="n">
        <f aca="false">ROUND(E83*H83,2)</f>
        <v>0</v>
      </c>
      <c r="N83" s="29" t="n">
        <f aca="false">ROUND(E83*I83,2)</f>
        <v>0</v>
      </c>
      <c r="O83" s="29" t="n">
        <f aca="false">ROUND(E83*J83,2)</f>
        <v>0</v>
      </c>
      <c r="P83" s="29" t="n">
        <f aca="false">ROUND(M83+N83+O83,2)</f>
        <v>0</v>
      </c>
    </row>
    <row r="84" s="45" customFormat="true" ht="12.75" hidden="false" customHeight="false" outlineLevel="0" collapsed="false">
      <c r="A84" s="38"/>
      <c r="B84" s="39" t="s">
        <v>127</v>
      </c>
      <c r="C84" s="46" t="s">
        <v>121</v>
      </c>
      <c r="D84" s="46" t="n">
        <v>1</v>
      </c>
      <c r="E84" s="42" t="n">
        <f aca="false">E82*D84</f>
        <v>45</v>
      </c>
      <c r="F84" s="29"/>
      <c r="G84" s="29"/>
      <c r="H84" s="36"/>
      <c r="I84" s="35"/>
      <c r="J84" s="36" t="n">
        <v>0</v>
      </c>
      <c r="K84" s="29" t="n">
        <f aca="false">ROUND(H84+I84+J84,2)</f>
        <v>0</v>
      </c>
      <c r="L84" s="29" t="n">
        <f aca="false">ROUND(E84*F84,2)</f>
        <v>0</v>
      </c>
      <c r="M84" s="29" t="n">
        <f aca="false">ROUND(E84*H84,2)</f>
        <v>0</v>
      </c>
      <c r="N84" s="29" t="n">
        <f aca="false">ROUND(E84*I84,2)</f>
        <v>0</v>
      </c>
      <c r="O84" s="29" t="n">
        <f aca="false">ROUND(E84*J84,2)</f>
        <v>0</v>
      </c>
      <c r="P84" s="29" t="n">
        <f aca="false">ROUND(M84+N84+O84,2)</f>
        <v>0</v>
      </c>
    </row>
    <row r="85" s="45" customFormat="true" ht="25.5" hidden="false" customHeight="false" outlineLevel="0" collapsed="false">
      <c r="A85" s="30" t="n">
        <v>27</v>
      </c>
      <c r="B85" s="31" t="s">
        <v>128</v>
      </c>
      <c r="C85" s="32" t="s">
        <v>121</v>
      </c>
      <c r="D85" s="33"/>
      <c r="E85" s="34" t="n">
        <v>2</v>
      </c>
      <c r="F85" s="29"/>
      <c r="G85" s="29" t="n">
        <f aca="false">A$1</f>
        <v>0</v>
      </c>
      <c r="H85" s="36" t="n">
        <f aca="false">ROUND(F85*G85,2)</f>
        <v>0</v>
      </c>
      <c r="I85" s="35" t="n">
        <v>0</v>
      </c>
      <c r="J85" s="36" t="n">
        <f aca="false">ROUND(H85*0.04,2)</f>
        <v>0</v>
      </c>
      <c r="K85" s="29" t="n">
        <f aca="false">ROUND(H85+I85+J85,2)</f>
        <v>0</v>
      </c>
      <c r="L85" s="29" t="n">
        <f aca="false">ROUND(E85*F85,2)</f>
        <v>0</v>
      </c>
      <c r="M85" s="29" t="n">
        <f aca="false">ROUND(E85*H85,2)</f>
        <v>0</v>
      </c>
      <c r="N85" s="29" t="n">
        <f aca="false">ROUND(E85*I85,2)</f>
        <v>0</v>
      </c>
      <c r="O85" s="29" t="n">
        <f aca="false">ROUND(E85*J85,2)</f>
        <v>0</v>
      </c>
      <c r="P85" s="29" t="n">
        <f aca="false">ROUND(M85+N85+O85,2)</f>
        <v>0</v>
      </c>
    </row>
    <row r="86" s="45" customFormat="true" ht="12.75" hidden="false" customHeight="false" outlineLevel="0" collapsed="false">
      <c r="A86" s="38"/>
      <c r="B86" s="39" t="s">
        <v>129</v>
      </c>
      <c r="C86" s="46" t="s">
        <v>121</v>
      </c>
      <c r="D86" s="46" t="n">
        <v>1</v>
      </c>
      <c r="E86" s="42" t="n">
        <f aca="false">E85*D86</f>
        <v>2</v>
      </c>
      <c r="F86" s="29"/>
      <c r="G86" s="29"/>
      <c r="H86" s="36"/>
      <c r="I86" s="35"/>
      <c r="J86" s="36"/>
      <c r="K86" s="29" t="n">
        <f aca="false">ROUND(H86+I86+J86,2)</f>
        <v>0</v>
      </c>
      <c r="L86" s="29" t="n">
        <f aca="false">ROUND(E86*F86,2)</f>
        <v>0</v>
      </c>
      <c r="M86" s="29" t="n">
        <f aca="false">ROUND(E86*H86,2)</f>
        <v>0</v>
      </c>
      <c r="N86" s="29" t="n">
        <f aca="false">ROUND(E86*I86,2)</f>
        <v>0</v>
      </c>
      <c r="O86" s="29" t="n">
        <f aca="false">ROUND(E86*J86,2)</f>
        <v>0</v>
      </c>
      <c r="P86" s="29" t="n">
        <f aca="false">ROUND(M86+N86+O86,2)</f>
        <v>0</v>
      </c>
    </row>
    <row r="87" s="45" customFormat="true" ht="12.75" hidden="false" customHeight="false" outlineLevel="0" collapsed="false">
      <c r="A87" s="38"/>
      <c r="B87" s="39" t="s">
        <v>130</v>
      </c>
      <c r="C87" s="46" t="s">
        <v>121</v>
      </c>
      <c r="D87" s="46" t="n">
        <v>1</v>
      </c>
      <c r="E87" s="42" t="n">
        <f aca="false">E85*D87</f>
        <v>2</v>
      </c>
      <c r="F87" s="29"/>
      <c r="G87" s="29"/>
      <c r="H87" s="36"/>
      <c r="I87" s="35"/>
      <c r="J87" s="36" t="n">
        <v>0</v>
      </c>
      <c r="K87" s="29" t="n">
        <f aca="false">ROUND(H87+I87+J87,2)</f>
        <v>0</v>
      </c>
      <c r="L87" s="29" t="n">
        <f aca="false">ROUND(E87*F87,2)</f>
        <v>0</v>
      </c>
      <c r="M87" s="29" t="n">
        <f aca="false">ROUND(E87*H87,2)</f>
        <v>0</v>
      </c>
      <c r="N87" s="29" t="n">
        <f aca="false">ROUND(E87*I87,2)</f>
        <v>0</v>
      </c>
      <c r="O87" s="29" t="n">
        <f aca="false">ROUND(E87*J87,2)</f>
        <v>0</v>
      </c>
      <c r="P87" s="29" t="n">
        <f aca="false">ROUND(M87+N87+O87,2)</f>
        <v>0</v>
      </c>
    </row>
    <row r="88" s="45" customFormat="true" ht="12.75" hidden="false" customHeight="false" outlineLevel="0" collapsed="false">
      <c r="A88" s="38"/>
      <c r="B88" s="39"/>
      <c r="C88" s="46"/>
      <c r="D88" s="46"/>
      <c r="E88" s="42"/>
      <c r="F88" s="29"/>
      <c r="G88" s="29"/>
      <c r="H88" s="36"/>
      <c r="I88" s="35"/>
      <c r="J88" s="36"/>
      <c r="K88" s="36"/>
      <c r="L88" s="36"/>
      <c r="M88" s="36"/>
      <c r="N88" s="36"/>
      <c r="O88" s="36"/>
      <c r="P88" s="36"/>
    </row>
    <row r="89" s="45" customFormat="true" ht="12.75" hidden="false" customHeight="false" outlineLevel="0" collapsed="false">
      <c r="A89" s="38"/>
      <c r="B89" s="39"/>
      <c r="C89" s="46"/>
      <c r="D89" s="46"/>
      <c r="E89" s="42"/>
      <c r="F89" s="29"/>
      <c r="G89" s="29"/>
      <c r="H89" s="36"/>
      <c r="I89" s="35"/>
      <c r="J89" s="36"/>
      <c r="K89" s="36"/>
      <c r="L89" s="36"/>
      <c r="M89" s="36"/>
      <c r="N89" s="36"/>
      <c r="O89" s="36"/>
      <c r="P89" s="36"/>
    </row>
    <row r="90" customFormat="false" ht="12.75" hidden="false" customHeight="false" outlineLevel="0" collapsed="false">
      <c r="A90" s="38"/>
      <c r="B90" s="47" t="s">
        <v>97</v>
      </c>
      <c r="C90" s="48"/>
      <c r="D90" s="49"/>
      <c r="E90" s="49"/>
      <c r="F90" s="49"/>
      <c r="G90" s="49"/>
      <c r="H90" s="49"/>
      <c r="I90" s="50"/>
      <c r="J90" s="49"/>
      <c r="K90" s="49"/>
      <c r="L90" s="49" t="n">
        <f aca="false">SUM(L12:L87)</f>
        <v>0</v>
      </c>
      <c r="M90" s="49" t="n">
        <f aca="false">SUM(M12:M87)</f>
        <v>0</v>
      </c>
      <c r="N90" s="49" t="n">
        <f aca="false">SUM(N12:N87)</f>
        <v>0</v>
      </c>
      <c r="O90" s="49" t="n">
        <f aca="false">SUM(O12:O87)</f>
        <v>0</v>
      </c>
      <c r="P90" s="49" t="n">
        <f aca="false">SUM(P12:P87)</f>
        <v>0</v>
      </c>
    </row>
    <row r="91" customFormat="false" ht="12.75" hidden="false" customHeight="false" outlineLevel="0" collapsed="false">
      <c r="A91" s="52"/>
      <c r="B91" s="53" t="s">
        <v>98</v>
      </c>
      <c r="C91" s="54" t="s">
        <v>99</v>
      </c>
      <c r="D91" s="54"/>
      <c r="E91" s="55" t="n">
        <v>1</v>
      </c>
      <c r="F91" s="55"/>
      <c r="G91" s="55"/>
      <c r="H91" s="55"/>
      <c r="I91" s="55"/>
      <c r="J91" s="55"/>
      <c r="K91" s="55"/>
      <c r="L91" s="55"/>
      <c r="M91" s="55"/>
      <c r="N91" s="55"/>
      <c r="O91" s="55"/>
      <c r="P91" s="29" t="n">
        <f aca="false">+P90*E91/100</f>
        <v>0</v>
      </c>
    </row>
    <row r="92" customFormat="false" ht="12.75" hidden="false" customHeight="false" outlineLevel="0" collapsed="false">
      <c r="A92" s="56"/>
      <c r="B92" s="57" t="s">
        <v>100</v>
      </c>
      <c r="C92" s="56" t="s">
        <v>99</v>
      </c>
      <c r="D92" s="56"/>
      <c r="E92" s="36" t="n">
        <v>1</v>
      </c>
      <c r="F92" s="36"/>
      <c r="G92" s="36"/>
      <c r="H92" s="36"/>
      <c r="I92" s="36"/>
      <c r="J92" s="36"/>
      <c r="K92" s="36"/>
      <c r="L92" s="36"/>
      <c r="M92" s="36"/>
      <c r="N92" s="36"/>
      <c r="O92" s="36"/>
      <c r="P92" s="29" t="n">
        <f aca="false">+P90*E92/100</f>
        <v>0</v>
      </c>
    </row>
    <row r="93" customFormat="false" ht="12.75" hidden="false" customHeight="false" outlineLevel="0" collapsed="false">
      <c r="A93" s="56"/>
      <c r="B93" s="58" t="s">
        <v>101</v>
      </c>
      <c r="C93" s="59"/>
      <c r="D93" s="59"/>
      <c r="E93" s="36"/>
      <c r="F93" s="36"/>
      <c r="G93" s="36"/>
      <c r="H93" s="36"/>
      <c r="I93" s="36"/>
      <c r="J93" s="36"/>
      <c r="K93" s="36"/>
      <c r="L93" s="36"/>
      <c r="M93" s="36"/>
      <c r="N93" s="36"/>
      <c r="O93" s="36"/>
      <c r="P93" s="51" t="n">
        <f aca="false">SUM(P90:P92)</f>
        <v>0</v>
      </c>
    </row>
    <row r="94" customFormat="false" ht="15.75" hidden="false" customHeight="false" outlineLevel="0" collapsed="false">
      <c r="B94" s="60"/>
      <c r="C94" s="61"/>
      <c r="E94" s="62"/>
      <c r="K94" s="63"/>
      <c r="M94" s="64"/>
      <c r="N94" s="64"/>
      <c r="O94" s="65"/>
    </row>
    <row r="95" customFormat="false" ht="12.75" hidden="false" customHeight="false" outlineLevel="0" collapsed="false">
      <c r="B95" s="66" t="s">
        <v>102</v>
      </c>
      <c r="C95" s="3"/>
      <c r="E95" s="62"/>
      <c r="K95" s="63"/>
      <c r="M95" s="64"/>
      <c r="N95" s="64"/>
      <c r="O95" s="65"/>
    </row>
    <row r="96" customFormat="false" ht="12.75" hidden="false" customHeight="false" outlineLevel="0" collapsed="false">
      <c r="B96" s="67" t="s">
        <v>103</v>
      </c>
      <c r="C96" s="3"/>
      <c r="E96" s="62"/>
      <c r="K96" s="63"/>
      <c r="M96" s="64"/>
      <c r="N96" s="64"/>
      <c r="O96" s="65"/>
    </row>
    <row r="97" customFormat="false" ht="12.75" hidden="false" customHeight="false" outlineLevel="0" collapsed="false">
      <c r="B97" s="6" t="s">
        <v>9</v>
      </c>
      <c r="C97" s="3"/>
      <c r="E97" s="62"/>
      <c r="K97" s="63"/>
      <c r="M97" s="64"/>
      <c r="N97" s="64"/>
      <c r="O97" s="65"/>
    </row>
    <row r="98" customFormat="false" ht="12.75" hidden="false" customHeight="false" outlineLevel="0" collapsed="false">
      <c r="B98" s="68"/>
    </row>
    <row r="99" customFormat="false" ht="12.75" hidden="false" customHeight="false" outlineLevel="0" collapsed="false">
      <c r="B99" s="69" t="s">
        <v>104</v>
      </c>
    </row>
    <row r="100" customFormat="false" ht="12.75" hidden="false" customHeight="false" outlineLevel="0" collapsed="false">
      <c r="B100" s="70" t="s">
        <v>105</v>
      </c>
    </row>
    <row r="101" customFormat="false" ht="12.75" hidden="false" customHeight="false" outlineLevel="0" collapsed="false">
      <c r="B101" s="2" t="s">
        <v>106</v>
      </c>
    </row>
    <row r="103" s="62" customFormat="true" ht="12.75" hidden="false" customHeight="false" outlineLevel="0" collapsed="false">
      <c r="A103" s="1"/>
      <c r="L103" s="71"/>
    </row>
    <row r="104" s="3" customFormat="true" ht="12.75" hidden="false" customHeight="false" outlineLevel="0" collapsed="false"/>
    <row r="105" s="3" customFormat="true" ht="12.75" hidden="false" customHeight="false" outlineLevel="0" collapsed="false"/>
    <row r="106" s="3" customFormat="true" ht="12.75" hidden="false" customHeight="false" outlineLevel="0" collapsed="false"/>
    <row r="107" s="3" customFormat="true" ht="12.75" hidden="false" customHeight="false" outlineLevel="0" collapsed="false"/>
    <row r="108" s="3" customFormat="true" ht="12.75" hidden="false" customHeight="false" outlineLevel="0" collapsed="false"/>
    <row r="109" s="3" customFormat="true" ht="12.75" hidden="false" customHeight="false" outlineLevel="0" collapsed="false"/>
    <row r="110" s="3" customFormat="true" ht="12.75" hidden="false" customHeight="false" outlineLevel="0" collapsed="false"/>
    <row r="111"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45"/>
  <sheetViews>
    <sheetView showFormulas="false" showGridLines="true" showRowColHeaders="true" showZeros="true" rightToLeft="false" tabSelected="false" showOutlineSymbols="true" defaultGridColor="true" view="pageBreakPreview" topLeftCell="A22" colorId="64" zoomScale="130" zoomScaleNormal="100" zoomScalePageLayoutView="130" workbookViewId="0">
      <selection pane="topLeft" activeCell="B35" activeCellId="0" sqref="B35"/>
    </sheetView>
  </sheetViews>
  <sheetFormatPr defaultColWidth="9.1484375" defaultRowHeight="12.75" zeroHeight="false" outlineLevelRow="0" outlineLevelCol="0"/>
  <cols>
    <col collapsed="false" customWidth="true" hidden="false" outlineLevel="0" max="1" min="1" style="1" width="5.01"/>
    <col collapsed="false" customWidth="true" hidden="false" outlineLevel="0" max="2" min="2" style="2" width="38.7"/>
    <col collapsed="false" customWidth="true" hidden="false" outlineLevel="0" max="3" min="3" style="1" width="5.86"/>
    <col collapsed="false" customWidth="true" hidden="false" outlineLevel="0" max="4" min="4" style="3" width="6.14"/>
    <col collapsed="false" customWidth="false" hidden="false" outlineLevel="0" max="5" min="5" style="3" width="9.13"/>
    <col collapsed="false" customWidth="true" hidden="false" outlineLevel="0" max="6" min="6" style="3" width="6.01"/>
    <col collapsed="false" customWidth="true" hidden="false" outlineLevel="0" max="7" min="7" style="3" width="6.29"/>
    <col collapsed="false" customWidth="true" hidden="false" outlineLevel="0" max="8" min="8" style="3" width="7.15"/>
    <col collapsed="false" customWidth="true" hidden="false" outlineLevel="0" max="9" min="9" style="3" width="8.14"/>
    <col collapsed="false" customWidth="true" hidden="false" outlineLevel="0" max="10" min="10" style="3" width="6.85"/>
    <col collapsed="false" customWidth="true" hidden="false" outlineLevel="0" max="11" min="11" style="3" width="8"/>
    <col collapsed="false" customWidth="true" hidden="false" outlineLevel="0" max="12" min="12" style="3" width="8.14"/>
    <col collapsed="false" customWidth="true" hidden="false" outlineLevel="0" max="13" min="13" style="3" width="9.29"/>
    <col collapsed="false" customWidth="true" hidden="false" outlineLevel="0" max="14" min="14" style="3" width="9.58"/>
    <col collapsed="false" customWidth="true" hidden="false" outlineLevel="0" max="15" min="15" style="3" width="9.29"/>
    <col collapsed="false" customWidth="true" hidden="false" outlineLevel="0" max="16" min="16" style="3" width="11.85"/>
    <col collapsed="false" customWidth="false" hidden="false" outlineLevel="0" max="253" min="17" style="3" width="9.13"/>
    <col collapsed="false" customWidth="true" hidden="false" outlineLevel="0" max="254" min="254" style="3" width="5.57"/>
    <col collapsed="false" customWidth="true" hidden="false" outlineLevel="0" max="255" min="255" style="3" width="38.7"/>
    <col collapsed="false" customWidth="true" hidden="false" outlineLevel="0" max="256" min="256" style="3" width="6.14"/>
    <col collapsed="false" customWidth="true" hidden="false" outlineLevel="0" max="257" min="257" style="3" width="6.29"/>
    <col collapsed="false" customWidth="false" hidden="false" outlineLevel="0" max="258" min="258" style="3" width="9.13"/>
    <col collapsed="false" customWidth="true" hidden="false" outlineLevel="0" max="259" min="259" style="3" width="7.71"/>
    <col collapsed="false" customWidth="true" hidden="false" outlineLevel="0" max="260" min="260" style="3" width="6.29"/>
    <col collapsed="false" customWidth="true" hidden="false" outlineLevel="0" max="261" min="261" style="3" width="7.15"/>
    <col collapsed="false" customWidth="true" hidden="false" outlineLevel="0" max="262" min="262" style="3" width="7"/>
    <col collapsed="false" customWidth="true" hidden="false" outlineLevel="0" max="263" min="263" style="3" width="6.85"/>
    <col collapsed="false" customWidth="true" hidden="false" outlineLevel="0" max="264" min="264" style="3" width="7"/>
    <col collapsed="false" customWidth="true" hidden="false" outlineLevel="0" max="265" min="265" style="3" width="8.14"/>
    <col collapsed="false" customWidth="true" hidden="false" outlineLevel="0" max="266" min="266" style="3" width="8.41"/>
    <col collapsed="false" customWidth="true" hidden="false" outlineLevel="0" max="267" min="267" style="3" width="9.58"/>
    <col collapsed="false" customWidth="true" hidden="false" outlineLevel="0" max="268" min="268" style="3" width="9.29"/>
    <col collapsed="false" customWidth="true" hidden="false" outlineLevel="0" max="269" min="269" style="3" width="10"/>
    <col collapsed="false" customWidth="false" hidden="false" outlineLevel="0" max="509" min="270" style="3" width="9.13"/>
    <col collapsed="false" customWidth="true" hidden="false" outlineLevel="0" max="510" min="510" style="3" width="5.57"/>
    <col collapsed="false" customWidth="true" hidden="false" outlineLevel="0" max="511" min="511" style="3" width="38.7"/>
    <col collapsed="false" customWidth="true" hidden="false" outlineLevel="0" max="512" min="512" style="3" width="6.14"/>
    <col collapsed="false" customWidth="true" hidden="false" outlineLevel="0" max="513" min="513" style="3" width="6.29"/>
    <col collapsed="false" customWidth="false" hidden="false" outlineLevel="0" max="514" min="514" style="3" width="9.13"/>
    <col collapsed="false" customWidth="true" hidden="false" outlineLevel="0" max="515" min="515" style="3" width="7.71"/>
    <col collapsed="false" customWidth="true" hidden="false" outlineLevel="0" max="516" min="516" style="3" width="6.29"/>
    <col collapsed="false" customWidth="true" hidden="false" outlineLevel="0" max="517" min="517" style="3" width="7.15"/>
    <col collapsed="false" customWidth="true" hidden="false" outlineLevel="0" max="518" min="518" style="3" width="7"/>
    <col collapsed="false" customWidth="true" hidden="false" outlineLevel="0" max="519" min="519" style="3" width="6.85"/>
    <col collapsed="false" customWidth="true" hidden="false" outlineLevel="0" max="520" min="520" style="3" width="7"/>
    <col collapsed="false" customWidth="true" hidden="false" outlineLevel="0" max="521" min="521" style="3" width="8.14"/>
    <col collapsed="false" customWidth="true" hidden="false" outlineLevel="0" max="522" min="522" style="3" width="8.41"/>
    <col collapsed="false" customWidth="true" hidden="false" outlineLevel="0" max="523" min="523" style="3" width="9.58"/>
    <col collapsed="false" customWidth="true" hidden="false" outlineLevel="0" max="524" min="524" style="3" width="9.29"/>
    <col collapsed="false" customWidth="true" hidden="false" outlineLevel="0" max="525" min="525" style="3" width="10"/>
    <col collapsed="false" customWidth="false" hidden="false" outlineLevel="0" max="765" min="526" style="3" width="9.13"/>
    <col collapsed="false" customWidth="true" hidden="false" outlineLevel="0" max="766" min="766" style="3" width="5.57"/>
    <col collapsed="false" customWidth="true" hidden="false" outlineLevel="0" max="767" min="767" style="3" width="38.7"/>
    <col collapsed="false" customWidth="true" hidden="false" outlineLevel="0" max="768" min="768" style="3" width="6.14"/>
    <col collapsed="false" customWidth="true" hidden="false" outlineLevel="0" max="769" min="769" style="3" width="6.29"/>
    <col collapsed="false" customWidth="false" hidden="false" outlineLevel="0" max="770" min="770" style="3" width="9.13"/>
    <col collapsed="false" customWidth="true" hidden="false" outlineLevel="0" max="771" min="771" style="3" width="7.71"/>
    <col collapsed="false" customWidth="true" hidden="false" outlineLevel="0" max="772" min="772" style="3" width="6.29"/>
    <col collapsed="false" customWidth="true" hidden="false" outlineLevel="0" max="773" min="773" style="3" width="7.15"/>
    <col collapsed="false" customWidth="true" hidden="false" outlineLevel="0" max="774" min="774" style="3" width="7"/>
    <col collapsed="false" customWidth="true" hidden="false" outlineLevel="0" max="775" min="775" style="3" width="6.85"/>
    <col collapsed="false" customWidth="true" hidden="false" outlineLevel="0" max="776" min="776" style="3" width="7"/>
    <col collapsed="false" customWidth="true" hidden="false" outlineLevel="0" max="777" min="777" style="3" width="8.14"/>
    <col collapsed="false" customWidth="true" hidden="false" outlineLevel="0" max="778" min="778" style="3" width="8.41"/>
    <col collapsed="false" customWidth="true" hidden="false" outlineLevel="0" max="779" min="779" style="3" width="9.58"/>
    <col collapsed="false" customWidth="true" hidden="false" outlineLevel="0" max="780" min="780" style="3" width="9.29"/>
    <col collapsed="false" customWidth="true" hidden="false" outlineLevel="0" max="781" min="781" style="3" width="10"/>
    <col collapsed="false" customWidth="false" hidden="false" outlineLevel="0" max="1021" min="782" style="3" width="9.13"/>
    <col collapsed="false" customWidth="true" hidden="false" outlineLevel="0" max="1022" min="1022" style="3" width="5.57"/>
    <col collapsed="false" customWidth="true" hidden="false" outlineLevel="0" max="1023" min="1023" style="3" width="38.7"/>
    <col collapsed="false" customWidth="true" hidden="false" outlineLevel="0" max="1024" min="1024" style="3" width="6.14"/>
  </cols>
  <sheetData>
    <row r="1" customFormat="false" ht="12.75" hidden="false" customHeight="false" outlineLevel="0" collapsed="false">
      <c r="A1" s="4" t="n">
        <v>0</v>
      </c>
      <c r="B1" s="5" t="s">
        <v>131</v>
      </c>
      <c r="C1" s="6"/>
      <c r="D1" s="6"/>
      <c r="E1" s="7"/>
      <c r="F1" s="6"/>
      <c r="G1" s="8" t="s">
        <v>132</v>
      </c>
      <c r="H1" s="9"/>
      <c r="I1" s="6"/>
      <c r="J1" s="6"/>
      <c r="K1" s="6"/>
      <c r="L1" s="10"/>
      <c r="M1" s="6"/>
      <c r="N1" s="6"/>
      <c r="O1" s="6"/>
      <c r="P1" s="6"/>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2.75" hidden="false" customHeight="false" outlineLevel="0" collapsed="false">
      <c r="A6" s="8"/>
      <c r="B6" s="11"/>
      <c r="C6" s="12"/>
      <c r="D6" s="12"/>
      <c r="E6" s="13"/>
      <c r="F6" s="12"/>
      <c r="G6" s="14"/>
      <c r="H6" s="7"/>
      <c r="I6" s="7"/>
      <c r="J6" s="7"/>
      <c r="K6" s="7"/>
      <c r="L6" s="14"/>
      <c r="M6" s="6" t="s">
        <v>6</v>
      </c>
      <c r="N6" s="10"/>
      <c r="O6" s="19" t="n">
        <f aca="false">P27</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23" t="s">
        <v>10</v>
      </c>
      <c r="B8" s="23" t="s">
        <v>11</v>
      </c>
      <c r="C8" s="24" t="s">
        <v>12</v>
      </c>
      <c r="D8" s="24" t="s">
        <v>13</v>
      </c>
      <c r="E8" s="24" t="s">
        <v>14</v>
      </c>
      <c r="F8" s="23" t="s">
        <v>15</v>
      </c>
      <c r="G8" s="23"/>
      <c r="H8" s="23"/>
      <c r="I8" s="23"/>
      <c r="J8" s="23"/>
      <c r="K8" s="23"/>
      <c r="L8" s="23" t="s">
        <v>16</v>
      </c>
      <c r="M8" s="23"/>
      <c r="N8" s="23"/>
      <c r="O8" s="23"/>
      <c r="P8" s="23"/>
    </row>
    <row r="9" customFormat="false" ht="69" hidden="false" customHeight="false" outlineLevel="0" collapsed="false">
      <c r="A9" s="23"/>
      <c r="B9" s="23"/>
      <c r="C9" s="24"/>
      <c r="D9" s="24"/>
      <c r="E9" s="24"/>
      <c r="F9" s="24" t="s">
        <v>17</v>
      </c>
      <c r="G9" s="24" t="s">
        <v>18</v>
      </c>
      <c r="H9" s="24" t="s">
        <v>19</v>
      </c>
      <c r="I9" s="24" t="s">
        <v>20</v>
      </c>
      <c r="J9" s="24" t="s">
        <v>21</v>
      </c>
      <c r="K9" s="24" t="s">
        <v>22</v>
      </c>
      <c r="L9" s="24" t="s">
        <v>23</v>
      </c>
      <c r="M9" s="24" t="s">
        <v>24</v>
      </c>
      <c r="N9" s="24" t="s">
        <v>20</v>
      </c>
      <c r="O9" s="24" t="s">
        <v>21</v>
      </c>
      <c r="P9" s="24" t="s">
        <v>25</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25"/>
      <c r="B11" s="26" t="s">
        <v>26</v>
      </c>
      <c r="C11" s="27"/>
      <c r="D11" s="27"/>
      <c r="E11" s="28"/>
      <c r="F11" s="29"/>
      <c r="G11" s="29"/>
      <c r="H11" s="29"/>
      <c r="I11" s="29"/>
      <c r="J11" s="29"/>
      <c r="K11" s="29"/>
      <c r="L11" s="29"/>
      <c r="M11" s="29"/>
      <c r="N11" s="29"/>
      <c r="O11" s="29"/>
      <c r="P11" s="29"/>
    </row>
    <row r="12" customFormat="false" ht="15" hidden="false" customHeight="false" outlineLevel="0" collapsed="false">
      <c r="A12" s="30" t="n">
        <v>1</v>
      </c>
      <c r="B12" s="31" t="s">
        <v>31</v>
      </c>
      <c r="C12" s="32" t="s">
        <v>32</v>
      </c>
      <c r="D12" s="33"/>
      <c r="E12" s="34" t="n">
        <v>418</v>
      </c>
      <c r="F12" s="29" t="n">
        <v>0</v>
      </c>
      <c r="G12" s="29" t="n">
        <f aca="false">A$1</f>
        <v>0</v>
      </c>
      <c r="H12" s="29" t="n">
        <f aca="false">ROUND(G12*F12,2)</f>
        <v>0</v>
      </c>
      <c r="I12" s="35" t="n">
        <v>0</v>
      </c>
      <c r="J12" s="36" t="n">
        <f aca="false">ROUND(H12*0.07,2)*10</f>
        <v>0</v>
      </c>
      <c r="K12" s="29" t="n">
        <f aca="false">ROUND(H12+I12+J12,2)</f>
        <v>0</v>
      </c>
      <c r="L12" s="29" t="n">
        <f aca="false">ROUND(E12*F12,2)</f>
        <v>0</v>
      </c>
      <c r="M12" s="29" t="n">
        <f aca="false">ROUND(E12*H12,2)</f>
        <v>0</v>
      </c>
      <c r="N12" s="29" t="n">
        <f aca="false">ROUND(E12*I12,2)</f>
        <v>0</v>
      </c>
      <c r="O12" s="29" t="n">
        <f aca="false">ROUND(E12*J12,2)</f>
        <v>0</v>
      </c>
      <c r="P12" s="29" t="n">
        <f aca="false">ROUND(M12+N12+O12,2)</f>
        <v>0</v>
      </c>
    </row>
    <row r="13" customFormat="false" ht="15" hidden="false" customHeight="false" outlineLevel="0" collapsed="false">
      <c r="A13" s="30" t="n">
        <v>2</v>
      </c>
      <c r="B13" s="31" t="s">
        <v>33</v>
      </c>
      <c r="C13" s="32" t="s">
        <v>34</v>
      </c>
      <c r="D13" s="33"/>
      <c r="E13" s="34" t="n">
        <f aca="false">E12*0.2</f>
        <v>83.6</v>
      </c>
      <c r="F13" s="29" t="n">
        <v>0</v>
      </c>
      <c r="G13" s="29" t="n">
        <f aca="false">A$1</f>
        <v>0</v>
      </c>
      <c r="H13" s="29" t="n">
        <f aca="false">F13*G13</f>
        <v>0</v>
      </c>
      <c r="I13" s="35" t="n">
        <v>0</v>
      </c>
      <c r="J13" s="36" t="n">
        <f aca="false">ROUND(H13*0.07,2)*60</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12.75" hidden="false" customHeight="false" outlineLevel="0" collapsed="false">
      <c r="A14" s="25"/>
      <c r="B14" s="26" t="s">
        <v>35</v>
      </c>
      <c r="C14" s="27"/>
      <c r="D14" s="27"/>
      <c r="E14" s="28"/>
      <c r="F14" s="29"/>
      <c r="G14" s="29"/>
      <c r="H14" s="29"/>
      <c r="I14" s="35"/>
      <c r="J14" s="36"/>
      <c r="K14" s="29"/>
      <c r="L14" s="29"/>
      <c r="M14" s="29"/>
      <c r="N14" s="29"/>
      <c r="O14" s="29"/>
      <c r="P14" s="29"/>
    </row>
    <row r="15" customFormat="false" ht="25.5" hidden="false" customHeight="false" outlineLevel="0" collapsed="false">
      <c r="A15" s="30" t="n">
        <v>3</v>
      </c>
      <c r="B15" s="31" t="s">
        <v>44</v>
      </c>
      <c r="C15" s="32" t="s">
        <v>37</v>
      </c>
      <c r="D15" s="33"/>
      <c r="E15" s="34" t="n">
        <v>400</v>
      </c>
      <c r="F15" s="29" t="n">
        <v>0</v>
      </c>
      <c r="G15" s="29" t="n">
        <f aca="false">A$1</f>
        <v>0</v>
      </c>
      <c r="H15" s="29" t="n">
        <f aca="false">F15*G15</f>
        <v>0</v>
      </c>
      <c r="I15" s="35" t="n">
        <v>0</v>
      </c>
      <c r="J15" s="36" t="n">
        <f aca="false">ROUND(H15*0.07,2)*10</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5" hidden="false" customHeight="false" outlineLevel="0" collapsed="false">
      <c r="A16" s="38"/>
      <c r="B16" s="39" t="s">
        <v>45</v>
      </c>
      <c r="C16" s="40" t="s">
        <v>37</v>
      </c>
      <c r="D16" s="41" t="n">
        <v>1.03</v>
      </c>
      <c r="E16" s="42" t="n">
        <f aca="false">E15*D16</f>
        <v>412</v>
      </c>
      <c r="F16" s="29"/>
      <c r="G16" s="43"/>
      <c r="H16" s="29" t="n">
        <f aca="false">F16*G16</f>
        <v>0</v>
      </c>
      <c r="I16" s="35" t="n">
        <v>0</v>
      </c>
      <c r="J16" s="36" t="n">
        <f aca="false">ROUND(H16*0.07,2)*10</f>
        <v>0</v>
      </c>
      <c r="K16" s="29" t="n">
        <f aca="false">ROUND(H16+I16+J16,2)</f>
        <v>0</v>
      </c>
      <c r="L16" s="29" t="n">
        <f aca="false">ROUND(E16*F16,2)</f>
        <v>0</v>
      </c>
      <c r="M16" s="29" t="n">
        <f aca="false">ROUND(E16*H16,2)</f>
        <v>0</v>
      </c>
      <c r="N16" s="29" t="n">
        <f aca="false">ROUND(E16*I16,2)</f>
        <v>0</v>
      </c>
      <c r="O16" s="29" t="n">
        <f aca="false">ROUND(E16*J16,2)</f>
        <v>0</v>
      </c>
      <c r="P16" s="29" t="n">
        <f aca="false">ROUND(M16+N16+O16,2)</f>
        <v>0</v>
      </c>
    </row>
    <row r="17" customFormat="false" ht="15" hidden="false" customHeight="false" outlineLevel="0" collapsed="false">
      <c r="A17" s="38"/>
      <c r="B17" s="39" t="s">
        <v>39</v>
      </c>
      <c r="C17" s="40" t="s">
        <v>40</v>
      </c>
      <c r="D17" s="41" t="n">
        <v>0.05</v>
      </c>
      <c r="E17" s="42" t="n">
        <f aca="false">E15*D17</f>
        <v>20</v>
      </c>
      <c r="F17" s="29"/>
      <c r="G17" s="43"/>
      <c r="H17" s="29" t="n">
        <f aca="false">F17*G17</f>
        <v>0</v>
      </c>
      <c r="I17" s="35" t="n">
        <v>0</v>
      </c>
      <c r="J17" s="36" t="n">
        <f aca="false">ROUND(H17*0.07,2)*10</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5" hidden="false" customHeight="false" outlineLevel="0" collapsed="false">
      <c r="A18" s="38"/>
      <c r="B18" s="39" t="s">
        <v>41</v>
      </c>
      <c r="C18" s="40" t="s">
        <v>40</v>
      </c>
      <c r="D18" s="41" t="n">
        <v>0.13</v>
      </c>
      <c r="E18" s="42" t="n">
        <f aca="false">E15*D18</f>
        <v>52</v>
      </c>
      <c r="F18" s="29"/>
      <c r="G18" s="43"/>
      <c r="H18" s="29" t="n">
        <f aca="false">F18*G18</f>
        <v>0</v>
      </c>
      <c r="I18" s="35" t="n">
        <v>0</v>
      </c>
      <c r="J18" s="36" t="n">
        <f aca="false">ROUND(H18*0.07,2)*10</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2.75" hidden="false" customHeight="false" outlineLevel="0" collapsed="false">
      <c r="A19" s="30" t="n">
        <v>4</v>
      </c>
      <c r="B19" s="31" t="s">
        <v>73</v>
      </c>
      <c r="C19" s="32" t="s">
        <v>74</v>
      </c>
      <c r="D19" s="33"/>
      <c r="E19" s="34" t="n">
        <v>120</v>
      </c>
      <c r="F19" s="29" t="n">
        <v>0</v>
      </c>
      <c r="G19" s="29" t="n">
        <f aca="false">A$1</f>
        <v>0</v>
      </c>
      <c r="H19" s="29" t="n">
        <f aca="false">F19*G19</f>
        <v>0</v>
      </c>
      <c r="I19" s="35" t="n">
        <v>0</v>
      </c>
      <c r="J19" s="36" t="n">
        <f aca="false">ROUND(H19*0.07,2)*10</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12.75" hidden="false" customHeight="false" outlineLevel="0" collapsed="false">
      <c r="A20" s="38"/>
      <c r="B20" s="39" t="s">
        <v>75</v>
      </c>
      <c r="C20" s="40" t="s">
        <v>76</v>
      </c>
      <c r="D20" s="41" t="n">
        <v>1.02</v>
      </c>
      <c r="E20" s="42" t="n">
        <f aca="false">E19*D20</f>
        <v>122.4</v>
      </c>
      <c r="F20" s="29"/>
      <c r="G20" s="43"/>
      <c r="H20" s="29" t="n">
        <f aca="false">F20*G20</f>
        <v>0</v>
      </c>
      <c r="I20" s="35" t="n">
        <v>0</v>
      </c>
      <c r="J20" s="36" t="n">
        <f aca="false">ROUND(H20*0.07,2)*10</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12.75" hidden="false" customHeight="false" outlineLevel="0" collapsed="false">
      <c r="A21" s="38"/>
      <c r="B21" s="39" t="s">
        <v>77</v>
      </c>
      <c r="C21" s="40" t="s">
        <v>64</v>
      </c>
      <c r="D21" s="41" t="n">
        <v>0.05</v>
      </c>
      <c r="E21" s="42" t="n">
        <f aca="false">E19*D21</f>
        <v>6</v>
      </c>
      <c r="F21" s="29"/>
      <c r="G21" s="43"/>
      <c r="H21" s="29" t="n">
        <f aca="false">F21*G21</f>
        <v>0</v>
      </c>
      <c r="I21" s="35" t="n">
        <v>0</v>
      </c>
      <c r="J21" s="36" t="n">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s="45" customFormat="true" ht="12.75" hidden="false" customHeight="false" outlineLevel="0" collapsed="false">
      <c r="A22" s="38"/>
      <c r="B22" s="39"/>
      <c r="C22" s="46"/>
      <c r="D22" s="46"/>
      <c r="E22" s="42"/>
      <c r="F22" s="29"/>
      <c r="G22" s="29"/>
      <c r="H22" s="36"/>
      <c r="I22" s="35"/>
      <c r="J22" s="36"/>
      <c r="K22" s="36"/>
      <c r="L22" s="36"/>
      <c r="M22" s="36"/>
      <c r="N22" s="36"/>
      <c r="O22" s="36"/>
      <c r="P22" s="36"/>
    </row>
    <row r="23" s="45" customFormat="true" ht="12.75" hidden="false" customHeight="false" outlineLevel="0" collapsed="false">
      <c r="A23" s="38"/>
      <c r="B23" s="39"/>
      <c r="C23" s="46"/>
      <c r="D23" s="46"/>
      <c r="E23" s="42"/>
      <c r="F23" s="29"/>
      <c r="G23" s="29"/>
      <c r="H23" s="36"/>
      <c r="I23" s="35"/>
      <c r="J23" s="36"/>
      <c r="K23" s="36"/>
      <c r="L23" s="36"/>
      <c r="M23" s="36"/>
      <c r="N23" s="36"/>
      <c r="O23" s="36"/>
      <c r="P23" s="36"/>
    </row>
    <row r="24" customFormat="false" ht="12.75" hidden="false" customHeight="false" outlineLevel="0" collapsed="false">
      <c r="A24" s="38"/>
      <c r="B24" s="47" t="s">
        <v>97</v>
      </c>
      <c r="C24" s="48"/>
      <c r="D24" s="49"/>
      <c r="E24" s="49"/>
      <c r="F24" s="49"/>
      <c r="G24" s="49"/>
      <c r="H24" s="49"/>
      <c r="I24" s="50"/>
      <c r="J24" s="49"/>
      <c r="K24" s="49"/>
      <c r="L24" s="49" t="n">
        <f aca="false">SUM(L12:L21)</f>
        <v>0</v>
      </c>
      <c r="M24" s="49" t="n">
        <f aca="false">SUM(M12:M21)</f>
        <v>0</v>
      </c>
      <c r="N24" s="49" t="n">
        <f aca="false">SUM(N12:N21)</f>
        <v>0</v>
      </c>
      <c r="O24" s="49" t="n">
        <f aca="false">SUM(O12:O21)</f>
        <v>0</v>
      </c>
      <c r="P24" s="49" t="n">
        <f aca="false">SUM(P12:P21)</f>
        <v>0</v>
      </c>
    </row>
    <row r="25" customFormat="false" ht="12.75" hidden="false" customHeight="false" outlineLevel="0" collapsed="false">
      <c r="A25" s="52"/>
      <c r="B25" s="53" t="s">
        <v>98</v>
      </c>
      <c r="C25" s="54" t="s">
        <v>99</v>
      </c>
      <c r="D25" s="54"/>
      <c r="E25" s="55" t="n">
        <v>1</v>
      </c>
      <c r="F25" s="55"/>
      <c r="G25" s="55"/>
      <c r="H25" s="55"/>
      <c r="I25" s="55"/>
      <c r="J25" s="55"/>
      <c r="K25" s="55"/>
      <c r="L25" s="55"/>
      <c r="M25" s="55"/>
      <c r="N25" s="55"/>
      <c r="O25" s="55"/>
      <c r="P25" s="29" t="n">
        <f aca="false">+P24*E25/100</f>
        <v>0</v>
      </c>
    </row>
    <row r="26" customFormat="false" ht="12.75" hidden="false" customHeight="false" outlineLevel="0" collapsed="false">
      <c r="A26" s="56"/>
      <c r="B26" s="57" t="s">
        <v>100</v>
      </c>
      <c r="C26" s="56" t="s">
        <v>99</v>
      </c>
      <c r="D26" s="56"/>
      <c r="E26" s="36" t="n">
        <v>1</v>
      </c>
      <c r="F26" s="36"/>
      <c r="G26" s="36"/>
      <c r="H26" s="36"/>
      <c r="I26" s="36"/>
      <c r="J26" s="36"/>
      <c r="K26" s="36"/>
      <c r="L26" s="36"/>
      <c r="M26" s="36"/>
      <c r="N26" s="36"/>
      <c r="O26" s="36"/>
      <c r="P26" s="29" t="n">
        <f aca="false">+P24*E26/100</f>
        <v>0</v>
      </c>
    </row>
    <row r="27" customFormat="false" ht="12.75" hidden="false" customHeight="false" outlineLevel="0" collapsed="false">
      <c r="A27" s="56"/>
      <c r="B27" s="58" t="s">
        <v>101</v>
      </c>
      <c r="C27" s="59"/>
      <c r="D27" s="59"/>
      <c r="E27" s="36"/>
      <c r="F27" s="36"/>
      <c r="G27" s="36"/>
      <c r="H27" s="36"/>
      <c r="I27" s="36"/>
      <c r="J27" s="36"/>
      <c r="K27" s="36"/>
      <c r="L27" s="36"/>
      <c r="M27" s="36"/>
      <c r="N27" s="36"/>
      <c r="O27" s="36"/>
      <c r="P27" s="51" t="n">
        <f aca="false">SUM(P24:P26)</f>
        <v>0</v>
      </c>
    </row>
    <row r="28" customFormat="false" ht="15.75" hidden="false" customHeight="false" outlineLevel="0" collapsed="false">
      <c r="B28" s="60"/>
      <c r="C28" s="61"/>
      <c r="E28" s="62"/>
      <c r="K28" s="63"/>
      <c r="M28" s="64"/>
      <c r="N28" s="64"/>
      <c r="O28" s="65"/>
    </row>
    <row r="29" customFormat="false" ht="12.75" hidden="false" customHeight="false" outlineLevel="0" collapsed="false">
      <c r="B29" s="66" t="s">
        <v>102</v>
      </c>
      <c r="C29" s="3"/>
      <c r="E29" s="62"/>
      <c r="K29" s="63"/>
      <c r="M29" s="64"/>
      <c r="N29" s="64"/>
      <c r="O29" s="65"/>
    </row>
    <row r="30" customFormat="false" ht="12.75" hidden="false" customHeight="false" outlineLevel="0" collapsed="false">
      <c r="B30" s="67" t="s">
        <v>103</v>
      </c>
      <c r="C30" s="3"/>
      <c r="E30" s="62"/>
      <c r="K30" s="63"/>
      <c r="M30" s="64"/>
      <c r="N30" s="64"/>
      <c r="O30" s="65"/>
    </row>
    <row r="31" customFormat="false" ht="12.75" hidden="false" customHeight="false" outlineLevel="0" collapsed="false">
      <c r="B31" s="6" t="s">
        <v>9</v>
      </c>
      <c r="C31" s="3"/>
      <c r="E31" s="62"/>
      <c r="K31" s="63"/>
      <c r="M31" s="64"/>
      <c r="N31" s="64"/>
      <c r="O31" s="65"/>
    </row>
    <row r="32" customFormat="false" ht="12.75" hidden="false" customHeight="false" outlineLevel="0" collapsed="false">
      <c r="B32" s="68"/>
    </row>
    <row r="33" customFormat="false" ht="12.75" hidden="false" customHeight="false" outlineLevel="0" collapsed="false">
      <c r="B33" s="69" t="s">
        <v>104</v>
      </c>
    </row>
    <row r="34" customFormat="false" ht="12.75" hidden="false" customHeight="false" outlineLevel="0" collapsed="false">
      <c r="B34" s="70" t="s">
        <v>105</v>
      </c>
    </row>
    <row r="35" customFormat="false" ht="12.75" hidden="false" customHeight="false" outlineLevel="0" collapsed="false">
      <c r="B35" s="2" t="s">
        <v>106</v>
      </c>
    </row>
    <row r="37" s="62" customFormat="true" ht="12.75" hidden="false" customHeight="false" outlineLevel="0" collapsed="false">
      <c r="A37" s="1"/>
      <c r="L37" s="71"/>
    </row>
    <row r="38" s="3" customFormat="true" ht="12.75" hidden="false" customHeight="false" outlineLevel="0" collapsed="false"/>
    <row r="39" s="3" customFormat="true" ht="12.75" hidden="false" customHeight="false" outlineLevel="0" collapsed="false"/>
    <row r="40" s="3" customFormat="true" ht="12.75" hidden="false" customHeight="false" outlineLevel="0" collapsed="false"/>
    <row r="41" s="3" customFormat="true" ht="12.75" hidden="false" customHeight="false" outlineLevel="0" collapsed="false"/>
    <row r="42" s="3" customFormat="true" ht="12.75" hidden="false" customHeight="false" outlineLevel="0" collapsed="false"/>
    <row r="43" s="3" customFormat="true" ht="12.75" hidden="false" customHeight="false" outlineLevel="0" collapsed="false"/>
    <row r="44" s="3" customFormat="true" ht="12.75" hidden="false" customHeight="false" outlineLevel="0" collapsed="false"/>
    <row r="45"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61"/>
  <sheetViews>
    <sheetView showFormulas="false" showGridLines="true" showRowColHeaders="true" showZeros="true" rightToLeft="false" tabSelected="false" showOutlineSymbols="true" defaultGridColor="true" view="pageBreakPreview" topLeftCell="A37" colorId="64" zoomScale="130" zoomScaleNormal="150" zoomScalePageLayoutView="130" workbookViewId="0">
      <selection pane="topLeft" activeCell="F50" activeCellId="0" sqref="F50"/>
    </sheetView>
  </sheetViews>
  <sheetFormatPr defaultColWidth="9.1484375" defaultRowHeight="12.75" zeroHeight="false" outlineLevelRow="0" outlineLevelCol="0"/>
  <cols>
    <col collapsed="false" customWidth="true" hidden="false" outlineLevel="0" max="1" min="1" style="1" width="5.57"/>
    <col collapsed="false" customWidth="true" hidden="false" outlineLevel="0" max="2" min="2" style="2" width="38.7"/>
    <col collapsed="false" customWidth="true" hidden="false" outlineLevel="0" max="3" min="3" style="1" width="6.14"/>
    <col collapsed="false" customWidth="true" hidden="false" outlineLevel="0" max="4" min="4" style="3" width="6.29"/>
    <col collapsed="false" customWidth="false" hidden="false" outlineLevel="0" max="5" min="5" style="3" width="9.13"/>
    <col collapsed="false" customWidth="true" hidden="false" outlineLevel="0" max="6" min="6" style="3" width="6.57"/>
    <col collapsed="false" customWidth="true" hidden="false" outlineLevel="0" max="7" min="7" style="3" width="6.29"/>
    <col collapsed="false" customWidth="true" hidden="false" outlineLevel="0" max="8" min="8" style="3" width="7.15"/>
    <col collapsed="false" customWidth="true" hidden="false" outlineLevel="0" max="9" min="9" style="3" width="8.14"/>
    <col collapsed="false" customWidth="true" hidden="false" outlineLevel="0" max="10" min="10" style="3" width="6.85"/>
    <col collapsed="false" customWidth="true" hidden="false" outlineLevel="0" max="11" min="11" style="3" width="8"/>
    <col collapsed="false" customWidth="true" hidden="false" outlineLevel="0" max="12" min="12" style="3" width="8.14"/>
    <col collapsed="false" customWidth="true" hidden="false" outlineLevel="0" max="13" min="13" style="3" width="8.41"/>
    <col collapsed="false" customWidth="true" hidden="false" outlineLevel="0" max="14" min="14" style="3" width="9.58"/>
    <col collapsed="false" customWidth="true" hidden="false" outlineLevel="0" max="15" min="15" style="3" width="9.29"/>
    <col collapsed="false" customWidth="true" hidden="false" outlineLevel="0" max="16" min="16" style="3" width="10"/>
    <col collapsed="false" customWidth="false" hidden="false" outlineLevel="0" max="254" min="17" style="3" width="9.13"/>
    <col collapsed="false" customWidth="true" hidden="false" outlineLevel="0" max="255" min="255" style="3" width="5.57"/>
    <col collapsed="false" customWidth="true" hidden="false" outlineLevel="0" max="256" min="256" style="3" width="38.7"/>
    <col collapsed="false" customWidth="true" hidden="false" outlineLevel="0" max="257" min="257" style="3" width="6.14"/>
    <col collapsed="false" customWidth="true" hidden="false" outlineLevel="0" max="258" min="258" style="3" width="6.29"/>
    <col collapsed="false" customWidth="false" hidden="false" outlineLevel="0" max="259" min="259" style="3" width="9.13"/>
    <col collapsed="false" customWidth="true" hidden="false" outlineLevel="0" max="260" min="260" style="3" width="7.71"/>
    <col collapsed="false" customWidth="true" hidden="false" outlineLevel="0" max="261" min="261" style="3" width="6.29"/>
    <col collapsed="false" customWidth="true" hidden="false" outlineLevel="0" max="262" min="262" style="3" width="7.15"/>
    <col collapsed="false" customWidth="true" hidden="false" outlineLevel="0" max="263" min="263" style="3" width="7"/>
    <col collapsed="false" customWidth="true" hidden="false" outlineLevel="0" max="264" min="264" style="3" width="6.85"/>
    <col collapsed="false" customWidth="true" hidden="false" outlineLevel="0" max="265" min="265" style="3" width="7"/>
    <col collapsed="false" customWidth="true" hidden="false" outlineLevel="0" max="266" min="266" style="3" width="8.14"/>
    <col collapsed="false" customWidth="true" hidden="false" outlineLevel="0" max="267" min="267" style="3" width="8.41"/>
    <col collapsed="false" customWidth="true" hidden="false" outlineLevel="0" max="268" min="268" style="3" width="9.58"/>
    <col collapsed="false" customWidth="true" hidden="false" outlineLevel="0" max="269" min="269" style="3" width="9.29"/>
    <col collapsed="false" customWidth="true" hidden="false" outlineLevel="0" max="270" min="270" style="3" width="10"/>
    <col collapsed="false" customWidth="false" hidden="false" outlineLevel="0" max="510" min="271" style="3" width="9.13"/>
    <col collapsed="false" customWidth="true" hidden="false" outlineLevel="0" max="511" min="511" style="3" width="5.57"/>
    <col collapsed="false" customWidth="true" hidden="false" outlineLevel="0" max="512" min="512" style="3" width="38.7"/>
    <col collapsed="false" customWidth="true" hidden="false" outlineLevel="0" max="513" min="513" style="3" width="6.14"/>
    <col collapsed="false" customWidth="true" hidden="false" outlineLevel="0" max="514" min="514" style="3" width="6.29"/>
    <col collapsed="false" customWidth="false" hidden="false" outlineLevel="0" max="515" min="515" style="3" width="9.13"/>
    <col collapsed="false" customWidth="true" hidden="false" outlineLevel="0" max="516" min="516" style="3" width="7.71"/>
    <col collapsed="false" customWidth="true" hidden="false" outlineLevel="0" max="517" min="517" style="3" width="6.29"/>
    <col collapsed="false" customWidth="true" hidden="false" outlineLevel="0" max="518" min="518" style="3" width="7.15"/>
    <col collapsed="false" customWidth="true" hidden="false" outlineLevel="0" max="519" min="519" style="3" width="7"/>
    <col collapsed="false" customWidth="true" hidden="false" outlineLevel="0" max="520" min="520" style="3" width="6.85"/>
    <col collapsed="false" customWidth="true" hidden="false" outlineLevel="0" max="521" min="521" style="3" width="7"/>
    <col collapsed="false" customWidth="true" hidden="false" outlineLevel="0" max="522" min="522" style="3" width="8.14"/>
    <col collapsed="false" customWidth="true" hidden="false" outlineLevel="0" max="523" min="523" style="3" width="8.41"/>
    <col collapsed="false" customWidth="true" hidden="false" outlineLevel="0" max="524" min="524" style="3" width="9.58"/>
    <col collapsed="false" customWidth="true" hidden="false" outlineLevel="0" max="525" min="525" style="3" width="9.29"/>
    <col collapsed="false" customWidth="true" hidden="false" outlineLevel="0" max="526" min="526" style="3" width="10"/>
    <col collapsed="false" customWidth="false" hidden="false" outlineLevel="0" max="766" min="527" style="3" width="9.13"/>
    <col collapsed="false" customWidth="true" hidden="false" outlineLevel="0" max="767" min="767" style="3" width="5.57"/>
    <col collapsed="false" customWidth="true" hidden="false" outlineLevel="0" max="768" min="768" style="3" width="38.7"/>
    <col collapsed="false" customWidth="true" hidden="false" outlineLevel="0" max="769" min="769" style="3" width="6.14"/>
    <col collapsed="false" customWidth="true" hidden="false" outlineLevel="0" max="770" min="770" style="3" width="6.29"/>
    <col collapsed="false" customWidth="false" hidden="false" outlineLevel="0" max="771" min="771" style="3" width="9.13"/>
    <col collapsed="false" customWidth="true" hidden="false" outlineLevel="0" max="772" min="772" style="3" width="7.71"/>
    <col collapsed="false" customWidth="true" hidden="false" outlineLevel="0" max="773" min="773" style="3" width="6.29"/>
    <col collapsed="false" customWidth="true" hidden="false" outlineLevel="0" max="774" min="774" style="3" width="7.15"/>
    <col collapsed="false" customWidth="true" hidden="false" outlineLevel="0" max="775" min="775" style="3" width="7"/>
    <col collapsed="false" customWidth="true" hidden="false" outlineLevel="0" max="776" min="776" style="3" width="6.85"/>
    <col collapsed="false" customWidth="true" hidden="false" outlineLevel="0" max="777" min="777" style="3" width="7"/>
    <col collapsed="false" customWidth="true" hidden="false" outlineLevel="0" max="778" min="778" style="3" width="8.14"/>
    <col collapsed="false" customWidth="true" hidden="false" outlineLevel="0" max="779" min="779" style="3" width="8.41"/>
    <col collapsed="false" customWidth="true" hidden="false" outlineLevel="0" max="780" min="780" style="3" width="9.58"/>
    <col collapsed="false" customWidth="true" hidden="false" outlineLevel="0" max="781" min="781" style="3" width="9.29"/>
    <col collapsed="false" customWidth="true" hidden="false" outlineLevel="0" max="782" min="782" style="3" width="10"/>
    <col collapsed="false" customWidth="false" hidden="false" outlineLevel="0" max="1022" min="783" style="3" width="9.13"/>
    <col collapsed="false" customWidth="true" hidden="false" outlineLevel="0" max="1023" min="1023" style="3" width="5.57"/>
    <col collapsed="false" customWidth="true" hidden="false" outlineLevel="0" max="1024" min="1024" style="3" width="38.7"/>
  </cols>
  <sheetData>
    <row r="1" customFormat="false" ht="12.75" hidden="false" customHeight="false" outlineLevel="0" collapsed="false">
      <c r="A1" s="4" t="n">
        <v>0</v>
      </c>
      <c r="B1" s="5" t="s">
        <v>133</v>
      </c>
      <c r="C1" s="6"/>
      <c r="D1" s="6"/>
      <c r="E1" s="7"/>
      <c r="F1" s="6"/>
      <c r="G1" s="8" t="s">
        <v>134</v>
      </c>
      <c r="H1" s="9"/>
      <c r="I1" s="6"/>
      <c r="J1" s="6"/>
      <c r="K1" s="6"/>
      <c r="L1" s="10"/>
      <c r="M1" s="6"/>
      <c r="N1" s="6"/>
      <c r="O1" s="6"/>
      <c r="P1" s="6"/>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2.75" hidden="false" customHeight="false" outlineLevel="0" collapsed="false">
      <c r="A6" s="8"/>
      <c r="B6" s="11"/>
      <c r="C6" s="12"/>
      <c r="D6" s="12"/>
      <c r="E6" s="13"/>
      <c r="F6" s="12"/>
      <c r="G6" s="14"/>
      <c r="H6" s="7"/>
      <c r="I6" s="7"/>
      <c r="J6" s="7"/>
      <c r="K6" s="7"/>
      <c r="L6" s="14"/>
      <c r="M6" s="6" t="s">
        <v>6</v>
      </c>
      <c r="N6" s="10"/>
      <c r="O6" s="19" t="n">
        <f aca="false">P44</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72" t="s">
        <v>10</v>
      </c>
      <c r="B8" s="72" t="s">
        <v>11</v>
      </c>
      <c r="C8" s="73" t="s">
        <v>12</v>
      </c>
      <c r="D8" s="73" t="s">
        <v>13</v>
      </c>
      <c r="E8" s="73" t="s">
        <v>14</v>
      </c>
      <c r="F8" s="72" t="s">
        <v>15</v>
      </c>
      <c r="G8" s="72"/>
      <c r="H8" s="72"/>
      <c r="I8" s="72"/>
      <c r="J8" s="72"/>
      <c r="K8" s="72"/>
      <c r="L8" s="72" t="s">
        <v>16</v>
      </c>
      <c r="M8" s="72"/>
      <c r="N8" s="72"/>
      <c r="O8" s="72"/>
      <c r="P8" s="72"/>
    </row>
    <row r="9" customFormat="false" ht="60" hidden="false" customHeight="false" outlineLevel="0" collapsed="false">
      <c r="A9" s="72"/>
      <c r="B9" s="72"/>
      <c r="C9" s="73"/>
      <c r="D9" s="73"/>
      <c r="E9" s="73"/>
      <c r="F9" s="73" t="s">
        <v>17</v>
      </c>
      <c r="G9" s="73" t="s">
        <v>135</v>
      </c>
      <c r="H9" s="73" t="s">
        <v>136</v>
      </c>
      <c r="I9" s="73" t="s">
        <v>137</v>
      </c>
      <c r="J9" s="73" t="s">
        <v>138</v>
      </c>
      <c r="K9" s="73" t="s">
        <v>139</v>
      </c>
      <c r="L9" s="73" t="s">
        <v>23</v>
      </c>
      <c r="M9" s="73" t="s">
        <v>140</v>
      </c>
      <c r="N9" s="73" t="s">
        <v>137</v>
      </c>
      <c r="O9" s="73" t="s">
        <v>138</v>
      </c>
      <c r="P9" s="73" t="s">
        <v>141</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30" t="n">
        <v>1</v>
      </c>
      <c r="B11" s="31" t="s">
        <v>142</v>
      </c>
      <c r="C11" s="32" t="s">
        <v>74</v>
      </c>
      <c r="D11" s="33"/>
      <c r="E11" s="34" t="n">
        <v>530</v>
      </c>
      <c r="F11" s="29" t="n">
        <v>0</v>
      </c>
      <c r="G11" s="29" t="n">
        <f aca="false">A$1</f>
        <v>0</v>
      </c>
      <c r="H11" s="29" t="n">
        <f aca="false">ROUND(G11*F11,2)</f>
        <v>0</v>
      </c>
      <c r="I11" s="74" t="n">
        <v>0</v>
      </c>
      <c r="J11" s="29" t="n">
        <f aca="false">ROUND(H11*0.07,2)*20</f>
        <v>0</v>
      </c>
      <c r="K11" s="29" t="n">
        <f aca="false">ROUND(H11+I11+J11,2)</f>
        <v>0</v>
      </c>
      <c r="L11" s="29" t="n">
        <f aca="false">ROUND(E11*F11,2)</f>
        <v>0</v>
      </c>
      <c r="M11" s="29" t="n">
        <f aca="false">ROUND(E11*H11,2)</f>
        <v>0</v>
      </c>
      <c r="N11" s="29" t="n">
        <f aca="false">ROUND(E11*I11,2)</f>
        <v>0</v>
      </c>
      <c r="O11" s="29" t="n">
        <f aca="false">ROUND(E11*J11,2)</f>
        <v>0</v>
      </c>
      <c r="P11" s="29" t="n">
        <f aca="false">ROUND(M11+N11+O11,2)</f>
        <v>0</v>
      </c>
    </row>
    <row r="12" customFormat="false" ht="12.75" hidden="false" customHeight="false" outlineLevel="0" collapsed="false">
      <c r="A12" s="30" t="n">
        <v>2</v>
      </c>
      <c r="B12" s="31" t="s">
        <v>143</v>
      </c>
      <c r="C12" s="32" t="s">
        <v>74</v>
      </c>
      <c r="D12" s="33"/>
      <c r="E12" s="34" t="n">
        <v>226</v>
      </c>
      <c r="F12" s="29" t="n">
        <v>0</v>
      </c>
      <c r="G12" s="29" t="n">
        <f aca="false">A$1</f>
        <v>0</v>
      </c>
      <c r="H12" s="29" t="n">
        <f aca="false">ROUND(G12*F12,2)</f>
        <v>0</v>
      </c>
      <c r="I12" s="74" t="n">
        <v>0</v>
      </c>
      <c r="J12" s="29" t="n">
        <f aca="false">ROUND(H12*0.07,2)</f>
        <v>0</v>
      </c>
      <c r="K12" s="29" t="n">
        <f aca="false">ROUND(H12+I12+J12,2)</f>
        <v>0</v>
      </c>
      <c r="L12" s="29" t="n">
        <f aca="false">ROUND(E12*F12,2)</f>
        <v>0</v>
      </c>
      <c r="M12" s="29" t="n">
        <f aca="false">ROUND(E12*H12,2)</f>
        <v>0</v>
      </c>
      <c r="N12" s="29" t="n">
        <f aca="false">ROUND(E12*I12,2)</f>
        <v>0</v>
      </c>
      <c r="O12" s="29" t="n">
        <f aca="false">ROUND(E12*J12,2)</f>
        <v>0</v>
      </c>
      <c r="P12" s="29" t="n">
        <f aca="false">ROUND(M12+N12+O12,2)</f>
        <v>0</v>
      </c>
    </row>
    <row r="13" customFormat="false" ht="12.75" hidden="false" customHeight="false" outlineLevel="0" collapsed="false">
      <c r="A13" s="30" t="n">
        <v>3</v>
      </c>
      <c r="B13" s="31" t="s">
        <v>144</v>
      </c>
      <c r="C13" s="32" t="s">
        <v>74</v>
      </c>
      <c r="D13" s="33"/>
      <c r="E13" s="34" t="n">
        <v>18</v>
      </c>
      <c r="F13" s="29" t="n">
        <v>0</v>
      </c>
      <c r="G13" s="29" t="n">
        <f aca="false">A$1</f>
        <v>0</v>
      </c>
      <c r="H13" s="29" t="n">
        <f aca="false">ROUND(G13*F13,2)</f>
        <v>0</v>
      </c>
      <c r="I13" s="74" t="n">
        <v>0</v>
      </c>
      <c r="J13" s="29" t="n">
        <f aca="false">ROUND(H13*0.07,2)</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12.75" hidden="false" customHeight="false" outlineLevel="0" collapsed="false">
      <c r="A14" s="30" t="n">
        <v>4</v>
      </c>
      <c r="B14" s="31" t="s">
        <v>145</v>
      </c>
      <c r="C14" s="32" t="s">
        <v>146</v>
      </c>
      <c r="D14" s="33"/>
      <c r="E14" s="34" t="n">
        <v>304</v>
      </c>
      <c r="F14" s="29" t="n">
        <v>0</v>
      </c>
      <c r="G14" s="29" t="n">
        <f aca="false">A$1</f>
        <v>0</v>
      </c>
      <c r="H14" s="29" t="n">
        <f aca="false">ROUND(G14*F14,2)</f>
        <v>0</v>
      </c>
      <c r="I14" s="74" t="n">
        <v>0</v>
      </c>
      <c r="J14" s="29" t="n">
        <f aca="false">ROUND(H14*0.07,2)</f>
        <v>0</v>
      </c>
      <c r="K14" s="29" t="n">
        <f aca="false">ROUND(H14+I14+J14,2)</f>
        <v>0</v>
      </c>
      <c r="L14" s="29" t="n">
        <f aca="false">ROUND(E14*F14,2)</f>
        <v>0</v>
      </c>
      <c r="M14" s="29" t="n">
        <f aca="false">ROUND(E14*H14,2)</f>
        <v>0</v>
      </c>
      <c r="N14" s="29" t="n">
        <f aca="false">ROUND(E14*I14,2)</f>
        <v>0</v>
      </c>
      <c r="O14" s="29" t="n">
        <f aca="false">ROUND(E14*J14,2)</f>
        <v>0</v>
      </c>
      <c r="P14" s="29" t="n">
        <f aca="false">ROUND(M14+N14+O14,2)</f>
        <v>0</v>
      </c>
    </row>
    <row r="15" customFormat="false" ht="12.75" hidden="false" customHeight="false" outlineLevel="0" collapsed="false">
      <c r="A15" s="30" t="n">
        <v>5</v>
      </c>
      <c r="B15" s="31" t="s">
        <v>147</v>
      </c>
      <c r="C15" s="32" t="s">
        <v>146</v>
      </c>
      <c r="D15" s="33"/>
      <c r="E15" s="34" t="n">
        <v>18</v>
      </c>
      <c r="F15" s="29" t="n">
        <v>0</v>
      </c>
      <c r="G15" s="29" t="n">
        <f aca="false">A$1</f>
        <v>0</v>
      </c>
      <c r="H15" s="29" t="n">
        <f aca="false">ROUND(G15*F15,2)</f>
        <v>0</v>
      </c>
      <c r="I15" s="74" t="n">
        <v>0</v>
      </c>
      <c r="J15" s="29" t="n">
        <f aca="false">ROUND(H15*0.07,2)</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2.75" hidden="false" customHeight="false" outlineLevel="0" collapsed="false">
      <c r="A16" s="30" t="n">
        <v>6</v>
      </c>
      <c r="B16" s="31" t="s">
        <v>148</v>
      </c>
      <c r="C16" s="32" t="s">
        <v>74</v>
      </c>
      <c r="D16" s="33"/>
      <c r="E16" s="34" t="n">
        <v>322</v>
      </c>
      <c r="F16" s="29" t="n">
        <v>0</v>
      </c>
      <c r="G16" s="29" t="n">
        <f aca="false">A$1</f>
        <v>0</v>
      </c>
      <c r="H16" s="29" t="n">
        <f aca="false">ROUND(G16*F16,2)</f>
        <v>0</v>
      </c>
      <c r="I16" s="74" t="n">
        <v>0</v>
      </c>
      <c r="J16" s="29" t="n">
        <f aca="false">ROUND(H16*0.07,2)</f>
        <v>0</v>
      </c>
      <c r="K16" s="29" t="n">
        <f aca="false">ROUND(H16+I16+J16,2)</f>
        <v>0</v>
      </c>
      <c r="L16" s="29" t="n">
        <f aca="false">ROUND(E16*F16,2)</f>
        <v>0</v>
      </c>
      <c r="M16" s="29" t="n">
        <f aca="false">ROUND(E16*H16,2)</f>
        <v>0</v>
      </c>
      <c r="N16" s="29" t="n">
        <f aca="false">ROUND(E16*I16,2)</f>
        <v>0</v>
      </c>
      <c r="O16" s="29" t="n">
        <f aca="false">ROUND(E16*J16,2)</f>
        <v>0</v>
      </c>
      <c r="P16" s="29" t="n">
        <f aca="false">ROUND(M16+N16+O16,2)</f>
        <v>0</v>
      </c>
    </row>
    <row r="17" customFormat="false" ht="12.75" hidden="false" customHeight="false" outlineLevel="0" collapsed="false">
      <c r="A17" s="30" t="n">
        <v>7</v>
      </c>
      <c r="B17" s="31" t="s">
        <v>149</v>
      </c>
      <c r="C17" s="32" t="s">
        <v>74</v>
      </c>
      <c r="D17" s="33"/>
      <c r="E17" s="34" t="n">
        <v>530</v>
      </c>
      <c r="F17" s="29" t="n">
        <v>0</v>
      </c>
      <c r="G17" s="29" t="n">
        <f aca="false">A$1</f>
        <v>0</v>
      </c>
      <c r="H17" s="29" t="n">
        <f aca="false">ROUND(G17*F17,2)</f>
        <v>0</v>
      </c>
      <c r="I17" s="74" t="n">
        <v>0</v>
      </c>
      <c r="J17" s="29" t="n">
        <f aca="false">ROUND(H17*0.07,2)</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2.75" hidden="false" customHeight="false" outlineLevel="0" collapsed="false">
      <c r="A18" s="30" t="n">
        <v>8</v>
      </c>
      <c r="B18" s="31" t="s">
        <v>150</v>
      </c>
      <c r="C18" s="32" t="s">
        <v>74</v>
      </c>
      <c r="D18" s="33"/>
      <c r="E18" s="34" t="n">
        <v>110</v>
      </c>
      <c r="F18" s="29" t="n">
        <v>0</v>
      </c>
      <c r="G18" s="29" t="n">
        <f aca="false">A$1</f>
        <v>0</v>
      </c>
      <c r="H18" s="29" t="n">
        <f aca="false">ROUND(G18*F18,2)</f>
        <v>0</v>
      </c>
      <c r="I18" s="74" t="n">
        <v>0</v>
      </c>
      <c r="J18" s="29" t="n">
        <f aca="false">ROUND(H18*0.07,2)</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2.75" hidden="false" customHeight="false" outlineLevel="0" collapsed="false">
      <c r="A19" s="30" t="n">
        <v>9</v>
      </c>
      <c r="B19" s="31" t="s">
        <v>151</v>
      </c>
      <c r="C19" s="32" t="s">
        <v>28</v>
      </c>
      <c r="D19" s="33"/>
      <c r="E19" s="34" t="n">
        <v>19</v>
      </c>
      <c r="F19" s="29" t="n">
        <v>0</v>
      </c>
      <c r="G19" s="29" t="n">
        <f aca="false">A$1</f>
        <v>0</v>
      </c>
      <c r="H19" s="29" t="n">
        <f aca="false">ROUND(G19*F19,2)</f>
        <v>0</v>
      </c>
      <c r="I19" s="74" t="n">
        <v>0</v>
      </c>
      <c r="J19" s="29" t="n">
        <f aca="false">ROUND(H19*0.07,2)</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12.75" hidden="false" customHeight="false" outlineLevel="0" collapsed="false">
      <c r="A20" s="30" t="n">
        <v>10</v>
      </c>
      <c r="B20" s="31" t="s">
        <v>152</v>
      </c>
      <c r="C20" s="32" t="s">
        <v>28</v>
      </c>
      <c r="D20" s="33"/>
      <c r="E20" s="34" t="n">
        <v>12</v>
      </c>
      <c r="F20" s="29" t="n">
        <v>0</v>
      </c>
      <c r="G20" s="29" t="n">
        <f aca="false">A$1</f>
        <v>0</v>
      </c>
      <c r="H20" s="29" t="n">
        <f aca="false">ROUND(G20*F20,2)</f>
        <v>0</v>
      </c>
      <c r="I20" s="74" t="n">
        <v>0</v>
      </c>
      <c r="J20" s="29" t="n">
        <f aca="false">ROUND(H20*0.07,2)</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25.5" hidden="false" customHeight="false" outlineLevel="0" collapsed="false">
      <c r="A21" s="30" t="n">
        <v>11</v>
      </c>
      <c r="B21" s="31" t="s">
        <v>153</v>
      </c>
      <c r="C21" s="32" t="s">
        <v>121</v>
      </c>
      <c r="D21" s="33"/>
      <c r="E21" s="34" t="n">
        <v>2</v>
      </c>
      <c r="F21" s="29" t="n">
        <v>0</v>
      </c>
      <c r="G21" s="29" t="n">
        <f aca="false">A$1</f>
        <v>0</v>
      </c>
      <c r="H21" s="29" t="n">
        <f aca="false">ROUND(G21*F21,2)</f>
        <v>0</v>
      </c>
      <c r="I21" s="74" t="n">
        <v>0</v>
      </c>
      <c r="J21" s="29" t="n">
        <f aca="false">ROUND(H21*0.07,2)</f>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customFormat="false" ht="12.75" hidden="false" customHeight="false" outlineLevel="0" collapsed="false">
      <c r="A22" s="30" t="n">
        <v>12</v>
      </c>
      <c r="B22" s="31" t="s">
        <v>154</v>
      </c>
      <c r="C22" s="32" t="s">
        <v>155</v>
      </c>
      <c r="D22" s="33"/>
      <c r="E22" s="34" t="n">
        <v>6</v>
      </c>
      <c r="F22" s="29" t="n">
        <v>0</v>
      </c>
      <c r="G22" s="29" t="n">
        <f aca="false">A$1</f>
        <v>0</v>
      </c>
      <c r="H22" s="29" t="n">
        <f aca="false">ROUND(G22*F22,2)</f>
        <v>0</v>
      </c>
      <c r="I22" s="74" t="n">
        <v>0</v>
      </c>
      <c r="J22" s="29" t="n">
        <f aca="false">ROUND(H22*0.07,2)</f>
        <v>0</v>
      </c>
      <c r="K22" s="29" t="n">
        <f aca="false">ROUND(H22+I22+J22,2)</f>
        <v>0</v>
      </c>
      <c r="L22" s="29" t="n">
        <f aca="false">ROUND(E22*F22,2)</f>
        <v>0</v>
      </c>
      <c r="M22" s="29" t="n">
        <f aca="false">ROUND(E22*H22,2)</f>
        <v>0</v>
      </c>
      <c r="N22" s="29" t="n">
        <f aca="false">ROUND(E22*I22,2)</f>
        <v>0</v>
      </c>
      <c r="O22" s="29" t="n">
        <f aca="false">ROUND(E22*J22,2)</f>
        <v>0</v>
      </c>
      <c r="P22" s="29" t="n">
        <f aca="false">ROUND(M22+N22+O22,2)</f>
        <v>0</v>
      </c>
    </row>
    <row r="23" customFormat="false" ht="12.75" hidden="false" customHeight="false" outlineLevel="0" collapsed="false">
      <c r="A23" s="30" t="n">
        <v>13</v>
      </c>
      <c r="B23" s="31" t="s">
        <v>156</v>
      </c>
      <c r="C23" s="32" t="s">
        <v>155</v>
      </c>
      <c r="D23" s="33"/>
      <c r="E23" s="34" t="n">
        <v>15</v>
      </c>
      <c r="F23" s="29" t="n">
        <v>0</v>
      </c>
      <c r="G23" s="29" t="n">
        <f aca="false">A$1</f>
        <v>0</v>
      </c>
      <c r="H23" s="29" t="n">
        <f aca="false">ROUND(G23*F23,2)</f>
        <v>0</v>
      </c>
      <c r="I23" s="74" t="n">
        <v>0</v>
      </c>
      <c r="J23" s="29" t="n">
        <f aca="false">ROUND(H23*0.07,2)</f>
        <v>0</v>
      </c>
      <c r="K23" s="29" t="n">
        <f aca="false">ROUND(H23+I23+J23,2)</f>
        <v>0</v>
      </c>
      <c r="L23" s="29" t="n">
        <f aca="false">ROUND(E23*F23,2)</f>
        <v>0</v>
      </c>
      <c r="M23" s="29" t="n">
        <f aca="false">ROUND(E23*H23,2)</f>
        <v>0</v>
      </c>
      <c r="N23" s="29" t="n">
        <f aca="false">ROUND(E23*I23,2)</f>
        <v>0</v>
      </c>
      <c r="O23" s="29" t="n">
        <f aca="false">ROUND(E23*J23,2)</f>
        <v>0</v>
      </c>
      <c r="P23" s="29" t="n">
        <f aca="false">ROUND(M23+N23+O23,2)</f>
        <v>0</v>
      </c>
    </row>
    <row r="24" customFormat="false" ht="12.75" hidden="false" customHeight="false" outlineLevel="0" collapsed="false">
      <c r="A24" s="30" t="n">
        <v>14</v>
      </c>
      <c r="B24" s="31" t="s">
        <v>157</v>
      </c>
      <c r="C24" s="32" t="s">
        <v>155</v>
      </c>
      <c r="D24" s="33"/>
      <c r="E24" s="34" t="n">
        <v>6</v>
      </c>
      <c r="F24" s="29" t="n">
        <v>0</v>
      </c>
      <c r="G24" s="29" t="n">
        <f aca="false">A$1</f>
        <v>0</v>
      </c>
      <c r="H24" s="29" t="n">
        <f aca="false">ROUND(G24*F24,2)</f>
        <v>0</v>
      </c>
      <c r="I24" s="74" t="n">
        <v>0</v>
      </c>
      <c r="J24" s="29" t="n">
        <f aca="false">ROUND(H24*0.07,2)</f>
        <v>0</v>
      </c>
      <c r="K24" s="29" t="n">
        <f aca="false">ROUND(H24+I24+J24,2)</f>
        <v>0</v>
      </c>
      <c r="L24" s="29" t="n">
        <f aca="false">ROUND(E24*F24,2)</f>
        <v>0</v>
      </c>
      <c r="M24" s="29" t="n">
        <f aca="false">ROUND(E24*H24,2)</f>
        <v>0</v>
      </c>
      <c r="N24" s="29" t="n">
        <f aca="false">ROUND(E24*I24,2)</f>
        <v>0</v>
      </c>
      <c r="O24" s="29" t="n">
        <f aca="false">ROUND(E24*J24,2)</f>
        <v>0</v>
      </c>
      <c r="P24" s="29" t="n">
        <f aca="false">ROUND(M24+N24+O24,2)</f>
        <v>0</v>
      </c>
    </row>
    <row r="25" customFormat="false" ht="12.75" hidden="false" customHeight="false" outlineLevel="0" collapsed="false">
      <c r="A25" s="30" t="n">
        <v>15</v>
      </c>
      <c r="B25" s="31" t="s">
        <v>158</v>
      </c>
      <c r="C25" s="32" t="s">
        <v>159</v>
      </c>
      <c r="D25" s="33"/>
      <c r="E25" s="34" t="n">
        <v>2</v>
      </c>
      <c r="F25" s="29" t="n">
        <v>0</v>
      </c>
      <c r="G25" s="29" t="n">
        <f aca="false">A$1</f>
        <v>0</v>
      </c>
      <c r="H25" s="29" t="n">
        <f aca="false">ROUND(G25*F25,2)</f>
        <v>0</v>
      </c>
      <c r="I25" s="74" t="n">
        <v>0</v>
      </c>
      <c r="J25" s="29" t="n">
        <f aca="false">ROUND(H25*0.07,2)</f>
        <v>0</v>
      </c>
      <c r="K25" s="29" t="n">
        <f aca="false">ROUND(H25+I25+J25,2)</f>
        <v>0</v>
      </c>
      <c r="L25" s="29" t="n">
        <f aca="false">ROUND(E25*F25,2)</f>
        <v>0</v>
      </c>
      <c r="M25" s="29" t="n">
        <f aca="false">ROUND(E25*H25,2)</f>
        <v>0</v>
      </c>
      <c r="N25" s="29" t="n">
        <f aca="false">ROUND(E25*I25,2)</f>
        <v>0</v>
      </c>
      <c r="O25" s="29" t="n">
        <f aca="false">ROUND(E25*J25,2)</f>
        <v>0</v>
      </c>
      <c r="P25" s="29" t="n">
        <f aca="false">ROUND(M25+N25+O25,2)</f>
        <v>0</v>
      </c>
    </row>
    <row r="26" customFormat="false" ht="12.75" hidden="false" customHeight="false" outlineLevel="0" collapsed="false">
      <c r="A26" s="30" t="n">
        <v>16</v>
      </c>
      <c r="B26" s="31" t="s">
        <v>160</v>
      </c>
      <c r="C26" s="32" t="s">
        <v>74</v>
      </c>
      <c r="D26" s="33"/>
      <c r="E26" s="34" t="n">
        <v>20</v>
      </c>
      <c r="F26" s="29" t="n">
        <v>0</v>
      </c>
      <c r="G26" s="29" t="n">
        <f aca="false">A$1</f>
        <v>0</v>
      </c>
      <c r="H26" s="29" t="n">
        <f aca="false">ROUND(G26*F26,2)</f>
        <v>0</v>
      </c>
      <c r="I26" s="74" t="n">
        <v>0</v>
      </c>
      <c r="J26" s="29" t="n">
        <f aca="false">ROUND(H26*0.07,2)</f>
        <v>0</v>
      </c>
      <c r="K26" s="29" t="n">
        <f aca="false">ROUND(H26+I26+J26,2)</f>
        <v>0</v>
      </c>
      <c r="L26" s="29" t="n">
        <f aca="false">ROUND(E26*F26,2)</f>
        <v>0</v>
      </c>
      <c r="M26" s="29" t="n">
        <f aca="false">ROUND(E26*H26,2)</f>
        <v>0</v>
      </c>
      <c r="N26" s="29" t="n">
        <f aca="false">ROUND(E26*I26,2)</f>
        <v>0</v>
      </c>
      <c r="O26" s="29" t="n">
        <f aca="false">ROUND(E26*J26,2)</f>
        <v>0</v>
      </c>
      <c r="P26" s="29" t="n">
        <f aca="false">ROUND(M26+N26+O26,2)</f>
        <v>0</v>
      </c>
    </row>
    <row r="27" customFormat="false" ht="12.75" hidden="false" customHeight="false" outlineLevel="0" collapsed="false">
      <c r="A27" s="30" t="n">
        <v>17</v>
      </c>
      <c r="B27" s="31" t="s">
        <v>161</v>
      </c>
      <c r="C27" s="32" t="s">
        <v>155</v>
      </c>
      <c r="D27" s="33"/>
      <c r="E27" s="34" t="n">
        <v>11</v>
      </c>
      <c r="F27" s="29" t="n">
        <v>0</v>
      </c>
      <c r="G27" s="29" t="n">
        <f aca="false">A$1</f>
        <v>0</v>
      </c>
      <c r="H27" s="29" t="n">
        <f aca="false">ROUND(G27*F27,2)</f>
        <v>0</v>
      </c>
      <c r="I27" s="74" t="n">
        <v>0</v>
      </c>
      <c r="J27" s="29" t="n">
        <f aca="false">ROUND(H27*0.07,2)</f>
        <v>0</v>
      </c>
      <c r="K27" s="29" t="n">
        <f aca="false">ROUND(H27+I27+J27,2)</f>
        <v>0</v>
      </c>
      <c r="L27" s="29" t="n">
        <f aca="false">ROUND(E27*F27,2)</f>
        <v>0</v>
      </c>
      <c r="M27" s="29" t="n">
        <f aca="false">ROUND(E27*H27,2)</f>
        <v>0</v>
      </c>
      <c r="N27" s="29" t="n">
        <f aca="false">ROUND(E27*I27,2)</f>
        <v>0</v>
      </c>
      <c r="O27" s="29" t="n">
        <f aca="false">ROUND(E27*J27,2)</f>
        <v>0</v>
      </c>
      <c r="P27" s="29" t="n">
        <f aca="false">ROUND(M27+N27+O27,2)</f>
        <v>0</v>
      </c>
    </row>
    <row r="28" customFormat="false" ht="12.75" hidden="false" customHeight="false" outlineLevel="0" collapsed="false">
      <c r="A28" s="30" t="n">
        <v>18</v>
      </c>
      <c r="B28" s="31" t="s">
        <v>162</v>
      </c>
      <c r="C28" s="32" t="s">
        <v>155</v>
      </c>
      <c r="D28" s="33"/>
      <c r="E28" s="34" t="n">
        <v>11</v>
      </c>
      <c r="F28" s="29" t="n">
        <v>0</v>
      </c>
      <c r="G28" s="29" t="n">
        <f aca="false">A$1</f>
        <v>0</v>
      </c>
      <c r="H28" s="29" t="n">
        <f aca="false">ROUND(G28*F28,2)</f>
        <v>0</v>
      </c>
      <c r="I28" s="74" t="n">
        <v>0</v>
      </c>
      <c r="J28" s="29" t="n">
        <f aca="false">ROUND(H28*0.07,2)</f>
        <v>0</v>
      </c>
      <c r="K28" s="29" t="n">
        <f aca="false">ROUND(H28+I28+J28,2)</f>
        <v>0</v>
      </c>
      <c r="L28" s="29" t="n">
        <f aca="false">ROUND(E28*F28,2)</f>
        <v>0</v>
      </c>
      <c r="M28" s="29" t="n">
        <f aca="false">ROUND(E28*H28,2)</f>
        <v>0</v>
      </c>
      <c r="N28" s="29" t="n">
        <f aca="false">ROUND(E28*I28,2)</f>
        <v>0</v>
      </c>
      <c r="O28" s="29" t="n">
        <f aca="false">ROUND(E28*J28,2)</f>
        <v>0</v>
      </c>
      <c r="P28" s="29" t="n">
        <f aca="false">ROUND(M28+N28+O28,2)</f>
        <v>0</v>
      </c>
    </row>
    <row r="29" customFormat="false" ht="12.75" hidden="false" customHeight="false" outlineLevel="0" collapsed="false">
      <c r="A29" s="30" t="n">
        <v>19</v>
      </c>
      <c r="B29" s="31" t="s">
        <v>163</v>
      </c>
      <c r="C29" s="32" t="s">
        <v>155</v>
      </c>
      <c r="D29" s="33"/>
      <c r="E29" s="34" t="n">
        <v>11</v>
      </c>
      <c r="F29" s="29" t="n">
        <v>0</v>
      </c>
      <c r="G29" s="29" t="n">
        <f aca="false">A$1</f>
        <v>0</v>
      </c>
      <c r="H29" s="29" t="n">
        <f aca="false">ROUND(G29*F29,2)</f>
        <v>0</v>
      </c>
      <c r="I29" s="74" t="n">
        <v>0</v>
      </c>
      <c r="J29" s="29" t="n">
        <f aca="false">ROUND(H29*0.07,2)</f>
        <v>0</v>
      </c>
      <c r="K29" s="29" t="n">
        <f aca="false">ROUND(H29+I29+J29,2)</f>
        <v>0</v>
      </c>
      <c r="L29" s="29" t="n">
        <f aca="false">ROUND(E29*F29,2)</f>
        <v>0</v>
      </c>
      <c r="M29" s="29" t="n">
        <f aca="false">ROUND(E29*H29,2)</f>
        <v>0</v>
      </c>
      <c r="N29" s="29" t="n">
        <f aca="false">ROUND(E29*I29,2)</f>
        <v>0</v>
      </c>
      <c r="O29" s="29" t="n">
        <f aca="false">ROUND(E29*J29,2)</f>
        <v>0</v>
      </c>
      <c r="P29" s="29" t="n">
        <f aca="false">ROUND(M29+N29+O29,2)</f>
        <v>0</v>
      </c>
    </row>
    <row r="30" customFormat="false" ht="12.75" hidden="false" customHeight="false" outlineLevel="0" collapsed="false">
      <c r="A30" s="30" t="n">
        <v>20</v>
      </c>
      <c r="B30" s="31" t="s">
        <v>164</v>
      </c>
      <c r="C30" s="32" t="s">
        <v>155</v>
      </c>
      <c r="D30" s="33"/>
      <c r="E30" s="34" t="n">
        <v>5</v>
      </c>
      <c r="F30" s="29" t="n">
        <v>0</v>
      </c>
      <c r="G30" s="29" t="n">
        <f aca="false">A$1</f>
        <v>0</v>
      </c>
      <c r="H30" s="29" t="n">
        <f aca="false">ROUND(G30*F30,2)</f>
        <v>0</v>
      </c>
      <c r="I30" s="74" t="n">
        <v>0</v>
      </c>
      <c r="J30" s="29" t="n">
        <f aca="false">ROUND(H30*0.07,2)</f>
        <v>0</v>
      </c>
      <c r="K30" s="29" t="n">
        <f aca="false">ROUND(H30+I30+J30,2)</f>
        <v>0</v>
      </c>
      <c r="L30" s="29" t="n">
        <f aca="false">ROUND(E30*F30,2)</f>
        <v>0</v>
      </c>
      <c r="M30" s="29" t="n">
        <f aca="false">ROUND(E30*H30,2)</f>
        <v>0</v>
      </c>
      <c r="N30" s="29" t="n">
        <f aca="false">ROUND(E30*I30,2)</f>
        <v>0</v>
      </c>
      <c r="O30" s="29" t="n">
        <f aca="false">ROUND(E30*J30,2)</f>
        <v>0</v>
      </c>
      <c r="P30" s="29" t="n">
        <f aca="false">ROUND(M30+N30+O30,2)</f>
        <v>0</v>
      </c>
    </row>
    <row r="31" customFormat="false" ht="12.75" hidden="false" customHeight="false" outlineLevel="0" collapsed="false">
      <c r="A31" s="30" t="n">
        <v>21</v>
      </c>
      <c r="B31" s="31" t="s">
        <v>165</v>
      </c>
      <c r="C31" s="32" t="s">
        <v>155</v>
      </c>
      <c r="D31" s="33"/>
      <c r="E31" s="34" t="n">
        <v>6</v>
      </c>
      <c r="F31" s="29" t="n">
        <v>0</v>
      </c>
      <c r="G31" s="29" t="n">
        <f aca="false">A$1</f>
        <v>0</v>
      </c>
      <c r="H31" s="29" t="n">
        <f aca="false">ROUND(G31*F31,2)</f>
        <v>0</v>
      </c>
      <c r="I31" s="74" t="n">
        <v>0</v>
      </c>
      <c r="J31" s="29" t="n">
        <f aca="false">ROUND(H31*0.07,2)</f>
        <v>0</v>
      </c>
      <c r="K31" s="29" t="n">
        <f aca="false">ROUND(H31+I31+J31,2)</f>
        <v>0</v>
      </c>
      <c r="L31" s="29" t="n">
        <f aca="false">ROUND(E31*F31,2)</f>
        <v>0</v>
      </c>
      <c r="M31" s="29" t="n">
        <f aca="false">ROUND(E31*H31,2)</f>
        <v>0</v>
      </c>
      <c r="N31" s="29" t="n">
        <f aca="false">ROUND(E31*I31,2)</f>
        <v>0</v>
      </c>
      <c r="O31" s="29" t="n">
        <f aca="false">ROUND(E31*J31,2)</f>
        <v>0</v>
      </c>
      <c r="P31" s="29" t="n">
        <f aca="false">ROUND(M31+N31+O31,2)</f>
        <v>0</v>
      </c>
    </row>
    <row r="32" customFormat="false" ht="12.75" hidden="false" customHeight="false" outlineLevel="0" collapsed="false">
      <c r="A32" s="30" t="n">
        <v>22</v>
      </c>
      <c r="B32" s="31" t="s">
        <v>166</v>
      </c>
      <c r="C32" s="32" t="s">
        <v>155</v>
      </c>
      <c r="D32" s="33"/>
      <c r="E32" s="34" t="n">
        <v>11</v>
      </c>
      <c r="F32" s="29" t="n">
        <v>0</v>
      </c>
      <c r="G32" s="29" t="n">
        <f aca="false">A$1</f>
        <v>0</v>
      </c>
      <c r="H32" s="29" t="n">
        <f aca="false">ROUND(G32*F32,2)</f>
        <v>0</v>
      </c>
      <c r="I32" s="74" t="n">
        <v>0</v>
      </c>
      <c r="J32" s="29" t="n">
        <f aca="false">ROUND(H32*0.07,2)</f>
        <v>0</v>
      </c>
      <c r="K32" s="29" t="n">
        <f aca="false">ROUND(H32+I32+J32,2)</f>
        <v>0</v>
      </c>
      <c r="L32" s="29" t="n">
        <f aca="false">ROUND(E32*F32,2)</f>
        <v>0</v>
      </c>
      <c r="M32" s="29" t="n">
        <f aca="false">ROUND(E32*H32,2)</f>
        <v>0</v>
      </c>
      <c r="N32" s="29" t="n">
        <f aca="false">ROUND(E32*I32,2)</f>
        <v>0</v>
      </c>
      <c r="O32" s="29" t="n">
        <f aca="false">ROUND(E32*J32,2)</f>
        <v>0</v>
      </c>
      <c r="P32" s="29" t="n">
        <f aca="false">ROUND(M32+N32+O32,2)</f>
        <v>0</v>
      </c>
    </row>
    <row r="33" customFormat="false" ht="12.75" hidden="false" customHeight="false" outlineLevel="0" collapsed="false">
      <c r="A33" s="30" t="n">
        <v>23</v>
      </c>
      <c r="B33" s="31" t="s">
        <v>167</v>
      </c>
      <c r="C33" s="32" t="s">
        <v>121</v>
      </c>
      <c r="D33" s="33"/>
      <c r="E33" s="34" t="n">
        <v>11</v>
      </c>
      <c r="F33" s="29" t="n">
        <v>0</v>
      </c>
      <c r="G33" s="29" t="n">
        <f aca="false">A$1</f>
        <v>0</v>
      </c>
      <c r="H33" s="29" t="n">
        <f aca="false">ROUND(G33*F33,2)</f>
        <v>0</v>
      </c>
      <c r="I33" s="74" t="n">
        <v>0</v>
      </c>
      <c r="J33" s="29" t="n">
        <f aca="false">ROUND(H33*0.07,2)</f>
        <v>0</v>
      </c>
      <c r="K33" s="29" t="n">
        <f aca="false">ROUND(H33+I33+J33,2)</f>
        <v>0</v>
      </c>
      <c r="L33" s="29" t="n">
        <f aca="false">ROUND(E33*F33,2)</f>
        <v>0</v>
      </c>
      <c r="M33" s="29" t="n">
        <f aca="false">ROUND(E33*H33,2)</f>
        <v>0</v>
      </c>
      <c r="N33" s="29" t="n">
        <f aca="false">ROUND(E33*I33,2)</f>
        <v>0</v>
      </c>
      <c r="O33" s="29" t="n">
        <f aca="false">ROUND(E33*J33,2)</f>
        <v>0</v>
      </c>
      <c r="P33" s="29" t="n">
        <f aca="false">ROUND(M33+N33+O33,2)</f>
        <v>0</v>
      </c>
    </row>
    <row r="34" customFormat="false" ht="12.75" hidden="false" customHeight="false" outlineLevel="0" collapsed="false">
      <c r="A34" s="30" t="n">
        <v>24</v>
      </c>
      <c r="B34" s="31" t="s">
        <v>168</v>
      </c>
      <c r="C34" s="32" t="s">
        <v>155</v>
      </c>
      <c r="D34" s="33"/>
      <c r="E34" s="34" t="n">
        <v>11</v>
      </c>
      <c r="F34" s="29" t="n">
        <v>0</v>
      </c>
      <c r="G34" s="29" t="n">
        <f aca="false">A$1</f>
        <v>0</v>
      </c>
      <c r="H34" s="29" t="n">
        <f aca="false">ROUND(G34*F34,2)</f>
        <v>0</v>
      </c>
      <c r="I34" s="74" t="n">
        <v>0</v>
      </c>
      <c r="J34" s="29" t="n">
        <f aca="false">ROUND(H34*0.07,2)</f>
        <v>0</v>
      </c>
      <c r="K34" s="29" t="n">
        <f aca="false">ROUND(H34+I34+J34,2)</f>
        <v>0</v>
      </c>
      <c r="L34" s="29" t="n">
        <f aca="false">ROUND(E34*F34,2)</f>
        <v>0</v>
      </c>
      <c r="M34" s="29" t="n">
        <f aca="false">ROUND(E34*H34,2)</f>
        <v>0</v>
      </c>
      <c r="N34" s="29" t="n">
        <f aca="false">ROUND(E34*I34,2)</f>
        <v>0</v>
      </c>
      <c r="O34" s="29" t="n">
        <f aca="false">ROUND(E34*J34,2)</f>
        <v>0</v>
      </c>
      <c r="P34" s="29" t="n">
        <f aca="false">ROUND(M34+N34+O34,2)</f>
        <v>0</v>
      </c>
    </row>
    <row r="35" customFormat="false" ht="25.5" hidden="false" customHeight="false" outlineLevel="0" collapsed="false">
      <c r="A35" s="30" t="n">
        <v>25</v>
      </c>
      <c r="B35" s="31" t="s">
        <v>169</v>
      </c>
      <c r="C35" s="32" t="s">
        <v>155</v>
      </c>
      <c r="D35" s="33"/>
      <c r="E35" s="34" t="n">
        <v>16</v>
      </c>
      <c r="F35" s="29" t="n">
        <v>0</v>
      </c>
      <c r="G35" s="29" t="n">
        <f aca="false">A$1</f>
        <v>0</v>
      </c>
      <c r="H35" s="29" t="n">
        <f aca="false">ROUND(G35*F35,2)</f>
        <v>0</v>
      </c>
      <c r="I35" s="74" t="n">
        <v>0</v>
      </c>
      <c r="J35" s="29" t="n">
        <f aca="false">ROUND(H35*0.07,2)</f>
        <v>0</v>
      </c>
      <c r="K35" s="29" t="n">
        <f aca="false">ROUND(H35+I35+J35,2)</f>
        <v>0</v>
      </c>
      <c r="L35" s="29" t="n">
        <f aca="false">ROUND(E35*F35,2)</f>
        <v>0</v>
      </c>
      <c r="M35" s="29" t="n">
        <f aca="false">ROUND(E35*H35,2)</f>
        <v>0</v>
      </c>
      <c r="N35" s="29" t="n">
        <f aca="false">ROUND(E35*I35,2)</f>
        <v>0</v>
      </c>
      <c r="O35" s="29" t="n">
        <f aca="false">ROUND(E35*J35,2)</f>
        <v>0</v>
      </c>
      <c r="P35" s="29" t="n">
        <f aca="false">ROUND(M35+N35+O35,2)</f>
        <v>0</v>
      </c>
    </row>
    <row r="36" customFormat="false" ht="12.75" hidden="false" customHeight="false" outlineLevel="0" collapsed="false">
      <c r="A36" s="30" t="n">
        <v>26</v>
      </c>
      <c r="B36" s="31" t="s">
        <v>170</v>
      </c>
      <c r="C36" s="32" t="s">
        <v>28</v>
      </c>
      <c r="D36" s="33"/>
      <c r="E36" s="34" t="n">
        <v>7</v>
      </c>
      <c r="F36" s="29" t="n">
        <v>0</v>
      </c>
      <c r="G36" s="29" t="n">
        <f aca="false">A$1</f>
        <v>0</v>
      </c>
      <c r="H36" s="29" t="n">
        <f aca="false">ROUND(G36*F36,2)</f>
        <v>0</v>
      </c>
      <c r="I36" s="74" t="n">
        <v>0</v>
      </c>
      <c r="J36" s="29" t="n">
        <f aca="false">ROUND(H36*0.07,2)*20</f>
        <v>0</v>
      </c>
      <c r="K36" s="29" t="n">
        <f aca="false">ROUND(H36+I36+J36,2)</f>
        <v>0</v>
      </c>
      <c r="L36" s="29" t="n">
        <f aca="false">ROUND(E36*F36,2)</f>
        <v>0</v>
      </c>
      <c r="M36" s="29" t="n">
        <f aca="false">ROUND(E36*H36,2)</f>
        <v>0</v>
      </c>
      <c r="N36" s="29" t="n">
        <f aca="false">ROUND(E36*I36,2)</f>
        <v>0</v>
      </c>
      <c r="O36" s="29" t="n">
        <f aca="false">ROUND(E36*J36,2)</f>
        <v>0</v>
      </c>
      <c r="P36" s="29" t="n">
        <f aca="false">ROUND(M36+N36+O36,2)</f>
        <v>0</v>
      </c>
    </row>
    <row r="37" customFormat="false" ht="25.5" hidden="false" customHeight="false" outlineLevel="0" collapsed="false">
      <c r="A37" s="30" t="n">
        <v>27</v>
      </c>
      <c r="B37" s="31" t="s">
        <v>171</v>
      </c>
      <c r="C37" s="32" t="s">
        <v>74</v>
      </c>
      <c r="D37" s="33"/>
      <c r="E37" s="34" t="n">
        <v>74</v>
      </c>
      <c r="F37" s="29" t="n">
        <v>0</v>
      </c>
      <c r="G37" s="29" t="n">
        <f aca="false">A$1</f>
        <v>0</v>
      </c>
      <c r="H37" s="29" t="n">
        <f aca="false">ROUND(G37*F37,2)</f>
        <v>0</v>
      </c>
      <c r="I37" s="74" t="n">
        <v>0</v>
      </c>
      <c r="J37" s="29" t="n">
        <f aca="false">ROUND(H37*0.07,2)*20</f>
        <v>0</v>
      </c>
      <c r="K37" s="29" t="n">
        <f aca="false">ROUND(H37+I37+J37,2)</f>
        <v>0</v>
      </c>
      <c r="L37" s="29" t="n">
        <f aca="false">ROUND(E37*F37,2)</f>
        <v>0</v>
      </c>
      <c r="M37" s="29" t="n">
        <f aca="false">ROUND(E37*H37,2)</f>
        <v>0</v>
      </c>
      <c r="N37" s="29" t="n">
        <f aca="false">ROUND(E37*I37,2)</f>
        <v>0</v>
      </c>
      <c r="O37" s="29" t="n">
        <f aca="false">ROUND(E37*J37,2)</f>
        <v>0</v>
      </c>
      <c r="P37" s="29" t="n">
        <f aca="false">ROUND(M37+N37+O37,2)</f>
        <v>0</v>
      </c>
    </row>
    <row r="38" customFormat="false" ht="25.5" hidden="false" customHeight="false" outlineLevel="0" collapsed="false">
      <c r="A38" s="30" t="n">
        <v>28</v>
      </c>
      <c r="B38" s="31" t="s">
        <v>172</v>
      </c>
      <c r="C38" s="32" t="s">
        <v>74</v>
      </c>
      <c r="D38" s="33"/>
      <c r="E38" s="34" t="n">
        <v>74</v>
      </c>
      <c r="F38" s="29" t="n">
        <v>0</v>
      </c>
      <c r="G38" s="29" t="n">
        <f aca="false">A$1</f>
        <v>0</v>
      </c>
      <c r="H38" s="29" t="n">
        <f aca="false">ROUND(G38*F38,2)</f>
        <v>0</v>
      </c>
      <c r="I38" s="74" t="n">
        <v>0</v>
      </c>
      <c r="J38" s="29" t="n">
        <f aca="false">ROUND(H38*0.07,2)*20</f>
        <v>0</v>
      </c>
      <c r="K38" s="29" t="n">
        <f aca="false">ROUND(H38+I38+J38,2)</f>
        <v>0</v>
      </c>
      <c r="L38" s="29" t="n">
        <f aca="false">ROUND(E38*F38,2)</f>
        <v>0</v>
      </c>
      <c r="M38" s="29" t="n">
        <f aca="false">ROUND(E38*H38,2)</f>
        <v>0</v>
      </c>
      <c r="N38" s="29" t="n">
        <f aca="false">ROUND(E38*I38,2)</f>
        <v>0</v>
      </c>
      <c r="O38" s="29" t="n">
        <f aca="false">ROUND(E38*J38,2)</f>
        <v>0</v>
      </c>
      <c r="P38" s="29" t="n">
        <f aca="false">ROUND(M38+N38+O38,2)</f>
        <v>0</v>
      </c>
    </row>
    <row r="39" customFormat="false" ht="12.75" hidden="false" customHeight="false" outlineLevel="0" collapsed="false">
      <c r="A39" s="38"/>
      <c r="B39" s="39"/>
      <c r="C39" s="46"/>
      <c r="D39" s="41"/>
      <c r="E39" s="42"/>
      <c r="F39" s="29"/>
      <c r="G39" s="29"/>
      <c r="H39" s="29"/>
      <c r="I39" s="74"/>
      <c r="J39" s="29"/>
      <c r="K39" s="29"/>
      <c r="L39" s="29"/>
      <c r="M39" s="29"/>
      <c r="N39" s="29"/>
      <c r="O39" s="29"/>
      <c r="P39" s="29"/>
    </row>
    <row r="40" customFormat="false" ht="12.75" hidden="false" customHeight="false" outlineLevel="0" collapsed="false">
      <c r="A40" s="38"/>
      <c r="B40" s="75"/>
      <c r="C40" s="46"/>
      <c r="D40" s="41"/>
      <c r="E40" s="42"/>
      <c r="F40" s="29"/>
      <c r="G40" s="29"/>
      <c r="H40" s="29"/>
      <c r="I40" s="29"/>
      <c r="J40" s="29"/>
      <c r="K40" s="29"/>
      <c r="L40" s="29"/>
      <c r="M40" s="29"/>
      <c r="N40" s="29"/>
      <c r="O40" s="29"/>
      <c r="P40" s="29"/>
    </row>
    <row r="41" customFormat="false" ht="12.75" hidden="false" customHeight="false" outlineLevel="0" collapsed="false">
      <c r="A41" s="38"/>
      <c r="B41" s="47" t="s">
        <v>97</v>
      </c>
      <c r="C41" s="48"/>
      <c r="D41" s="49"/>
      <c r="E41" s="49"/>
      <c r="F41" s="49"/>
      <c r="G41" s="49"/>
      <c r="H41" s="49"/>
      <c r="I41" s="50"/>
      <c r="J41" s="49"/>
      <c r="K41" s="49"/>
      <c r="L41" s="49" t="n">
        <f aca="false">SUM(L11:L40)</f>
        <v>0</v>
      </c>
      <c r="M41" s="49" t="n">
        <f aca="false">SUM(M11:M40)</f>
        <v>0</v>
      </c>
      <c r="N41" s="49" t="n">
        <f aca="false">SUM(N11:N40)</f>
        <v>0</v>
      </c>
      <c r="O41" s="49" t="n">
        <f aca="false">SUM(O11:O40)</f>
        <v>0</v>
      </c>
      <c r="P41" s="49" t="n">
        <f aca="false">SUM(P11:P40)</f>
        <v>0</v>
      </c>
    </row>
    <row r="42" customFormat="false" ht="12.75" hidden="false" customHeight="false" outlineLevel="0" collapsed="false">
      <c r="A42" s="52"/>
      <c r="B42" s="53" t="s">
        <v>98</v>
      </c>
      <c r="C42" s="54" t="s">
        <v>99</v>
      </c>
      <c r="D42" s="54"/>
      <c r="E42" s="55" t="n">
        <v>1</v>
      </c>
      <c r="F42" s="55"/>
      <c r="G42" s="55"/>
      <c r="H42" s="55"/>
      <c r="I42" s="55"/>
      <c r="J42" s="55"/>
      <c r="K42" s="55"/>
      <c r="L42" s="55"/>
      <c r="M42" s="55"/>
      <c r="N42" s="55"/>
      <c r="O42" s="55"/>
      <c r="P42" s="55" t="n">
        <f aca="false">+P41*E42/100</f>
        <v>0</v>
      </c>
    </row>
    <row r="43" customFormat="false" ht="12.75" hidden="false" customHeight="false" outlineLevel="0" collapsed="false">
      <c r="A43" s="56"/>
      <c r="B43" s="57" t="s">
        <v>100</v>
      </c>
      <c r="C43" s="56" t="s">
        <v>99</v>
      </c>
      <c r="D43" s="56"/>
      <c r="E43" s="36" t="n">
        <v>1</v>
      </c>
      <c r="F43" s="36"/>
      <c r="G43" s="36"/>
      <c r="H43" s="36"/>
      <c r="I43" s="36"/>
      <c r="J43" s="36"/>
      <c r="K43" s="36"/>
      <c r="L43" s="36"/>
      <c r="M43" s="36"/>
      <c r="N43" s="36"/>
      <c r="O43" s="36"/>
      <c r="P43" s="36" t="n">
        <f aca="false">+P41*E43/100</f>
        <v>0</v>
      </c>
    </row>
    <row r="44" customFormat="false" ht="12.75" hidden="false" customHeight="false" outlineLevel="0" collapsed="false">
      <c r="A44" s="56"/>
      <c r="B44" s="58" t="s">
        <v>101</v>
      </c>
      <c r="C44" s="59"/>
      <c r="D44" s="59"/>
      <c r="E44" s="36"/>
      <c r="F44" s="36"/>
      <c r="G44" s="36"/>
      <c r="H44" s="36"/>
      <c r="I44" s="36"/>
      <c r="J44" s="36"/>
      <c r="K44" s="36"/>
      <c r="L44" s="36"/>
      <c r="M44" s="36"/>
      <c r="N44" s="36"/>
      <c r="O44" s="36"/>
      <c r="P44" s="76" t="n">
        <f aca="false">SUM(P41:P43)</f>
        <v>0</v>
      </c>
    </row>
    <row r="45" customFormat="false" ht="15.75" hidden="false" customHeight="false" outlineLevel="0" collapsed="false">
      <c r="B45" s="60"/>
      <c r="C45" s="61"/>
      <c r="E45" s="62"/>
      <c r="K45" s="63"/>
      <c r="M45" s="64"/>
      <c r="N45" s="64"/>
      <c r="O45" s="65"/>
    </row>
    <row r="46" customFormat="false" ht="12.75" hidden="false" customHeight="false" outlineLevel="0" collapsed="false">
      <c r="B46" s="66" t="s">
        <v>102</v>
      </c>
      <c r="C46" s="3"/>
      <c r="E46" s="62"/>
      <c r="K46" s="63"/>
      <c r="M46" s="64"/>
      <c r="N46" s="64"/>
      <c r="O46" s="65"/>
    </row>
    <row r="47" customFormat="false" ht="12.75" hidden="false" customHeight="false" outlineLevel="0" collapsed="false">
      <c r="B47" s="67" t="s">
        <v>103</v>
      </c>
      <c r="C47" s="3"/>
      <c r="E47" s="62"/>
      <c r="K47" s="63"/>
      <c r="M47" s="64"/>
      <c r="N47" s="64"/>
      <c r="O47" s="65"/>
    </row>
    <row r="48" customFormat="false" ht="12.75" hidden="false" customHeight="false" outlineLevel="0" collapsed="false">
      <c r="B48" s="6" t="s">
        <v>9</v>
      </c>
      <c r="C48" s="3"/>
      <c r="E48" s="62"/>
      <c r="K48" s="63"/>
      <c r="M48" s="64"/>
      <c r="N48" s="64"/>
      <c r="O48" s="65"/>
    </row>
    <row r="49" customFormat="false" ht="12.75" hidden="false" customHeight="false" outlineLevel="0" collapsed="false">
      <c r="B49" s="68"/>
    </row>
    <row r="50" customFormat="false" ht="12.75" hidden="false" customHeight="false" outlineLevel="0" collapsed="false">
      <c r="B50" s="69" t="s">
        <v>104</v>
      </c>
    </row>
    <row r="51" customFormat="false" ht="12.75" hidden="false" customHeight="false" outlineLevel="0" collapsed="false">
      <c r="B51" s="70" t="s">
        <v>105</v>
      </c>
    </row>
    <row r="52" customFormat="false" ht="12.75" hidden="false" customHeight="false" outlineLevel="0" collapsed="false">
      <c r="B52" s="2" t="s">
        <v>106</v>
      </c>
    </row>
    <row r="54" s="3" customFormat="true" ht="12.75" hidden="false" customHeight="false" outlineLevel="0" collapsed="false"/>
    <row r="55" s="3" customFormat="true" ht="12.75" hidden="false" customHeight="false" outlineLevel="0" collapsed="false"/>
    <row r="56" s="3" customFormat="true" ht="12.75" hidden="false" customHeight="false" outlineLevel="0" collapsed="false"/>
    <row r="57" s="3" customFormat="true" ht="12.75" hidden="false" customHeight="false" outlineLevel="0" collapsed="false"/>
    <row r="58" s="3" customFormat="true" ht="12.75" hidden="false" customHeight="false" outlineLevel="0" collapsed="false"/>
    <row r="59" s="3" customFormat="true" ht="12.75" hidden="false" customHeight="false" outlineLevel="0" collapsed="false"/>
    <row r="60" s="3" customFormat="true" ht="12.75" hidden="false" customHeight="false" outlineLevel="0" collapsed="false"/>
    <row r="61"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55"/>
  <sheetViews>
    <sheetView showFormulas="false" showGridLines="true" showRowColHeaders="true" showZeros="true" rightToLeft="false" tabSelected="false" showOutlineSymbols="true" defaultGridColor="true" view="pageBreakPreview" topLeftCell="A25" colorId="64" zoomScale="140" zoomScaleNormal="150" zoomScalePageLayoutView="140" workbookViewId="0">
      <selection pane="topLeft" activeCell="E42" activeCellId="0" sqref="E42"/>
    </sheetView>
  </sheetViews>
  <sheetFormatPr defaultColWidth="9.1484375" defaultRowHeight="12.75" zeroHeight="false" outlineLevelRow="0" outlineLevelCol="0"/>
  <cols>
    <col collapsed="false" customWidth="true" hidden="false" outlineLevel="0" max="1" min="1" style="1" width="5.57"/>
    <col collapsed="false" customWidth="true" hidden="false" outlineLevel="0" max="2" min="2" style="2" width="40.14"/>
    <col collapsed="false" customWidth="true" hidden="false" outlineLevel="0" max="3" min="3" style="1" width="6.14"/>
    <col collapsed="false" customWidth="true" hidden="false" outlineLevel="0" max="4" min="4" style="3" width="6.29"/>
    <col collapsed="false" customWidth="false" hidden="false" outlineLevel="0" max="5" min="5" style="3" width="9.13"/>
    <col collapsed="false" customWidth="true" hidden="false" outlineLevel="0" max="6" min="6" style="3" width="7.71"/>
    <col collapsed="false" customWidth="true" hidden="false" outlineLevel="0" max="7" min="7" style="3" width="6.29"/>
    <col collapsed="false" customWidth="true" hidden="false" outlineLevel="0" max="8" min="8" style="3" width="7.15"/>
    <col collapsed="false" customWidth="true" hidden="false" outlineLevel="0" max="9" min="9" style="3" width="7"/>
    <col collapsed="false" customWidth="true" hidden="false" outlineLevel="0" max="10" min="10" style="3" width="6.85"/>
    <col collapsed="false" customWidth="true" hidden="false" outlineLevel="0" max="11" min="11" style="3" width="7"/>
    <col collapsed="false" customWidth="true" hidden="false" outlineLevel="0" max="12" min="12" style="3" width="8.14"/>
    <col collapsed="false" customWidth="true" hidden="false" outlineLevel="0" max="13" min="13" style="3" width="8.41"/>
    <col collapsed="false" customWidth="true" hidden="false" outlineLevel="0" max="14" min="14" style="3" width="9.58"/>
    <col collapsed="false" customWidth="true" hidden="false" outlineLevel="0" max="15" min="15" style="3" width="9.29"/>
    <col collapsed="false" customWidth="true" hidden="false" outlineLevel="0" max="16" min="16" style="3" width="10"/>
    <col collapsed="false" customWidth="false" hidden="false" outlineLevel="0" max="255" min="17" style="3" width="9.13"/>
    <col collapsed="false" customWidth="true" hidden="false" outlineLevel="0" max="256" min="256" style="3" width="5.57"/>
    <col collapsed="false" customWidth="true" hidden="false" outlineLevel="0" max="257" min="257" style="3" width="38.7"/>
    <col collapsed="false" customWidth="true" hidden="false" outlineLevel="0" max="258" min="258" style="3" width="6.14"/>
    <col collapsed="false" customWidth="true" hidden="false" outlineLevel="0" max="259" min="259" style="3" width="6.29"/>
    <col collapsed="false" customWidth="false" hidden="false" outlineLevel="0" max="260" min="260" style="3" width="9.13"/>
    <col collapsed="false" customWidth="true" hidden="false" outlineLevel="0" max="261" min="261" style="3" width="7.71"/>
    <col collapsed="false" customWidth="true" hidden="false" outlineLevel="0" max="262" min="262" style="3" width="6.29"/>
    <col collapsed="false" customWidth="true" hidden="false" outlineLevel="0" max="263" min="263" style="3" width="7.15"/>
    <col collapsed="false" customWidth="true" hidden="false" outlineLevel="0" max="264" min="264" style="3" width="7"/>
    <col collapsed="false" customWidth="true" hidden="false" outlineLevel="0" max="265" min="265" style="3" width="6.85"/>
    <col collapsed="false" customWidth="true" hidden="false" outlineLevel="0" max="266" min="266" style="3" width="7"/>
    <col collapsed="false" customWidth="true" hidden="false" outlineLevel="0" max="267" min="267" style="3" width="8.14"/>
    <col collapsed="false" customWidth="true" hidden="false" outlineLevel="0" max="268" min="268" style="3" width="8.41"/>
    <col collapsed="false" customWidth="true" hidden="false" outlineLevel="0" max="269" min="269" style="3" width="9.58"/>
    <col collapsed="false" customWidth="true" hidden="false" outlineLevel="0" max="270" min="270" style="3" width="9.29"/>
    <col collapsed="false" customWidth="true" hidden="false" outlineLevel="0" max="271" min="271" style="3" width="10"/>
    <col collapsed="false" customWidth="false" hidden="false" outlineLevel="0" max="511" min="272" style="3" width="9.13"/>
    <col collapsed="false" customWidth="true" hidden="false" outlineLevel="0" max="512" min="512" style="3" width="5.57"/>
    <col collapsed="false" customWidth="true" hidden="false" outlineLevel="0" max="513" min="513" style="3" width="38.7"/>
    <col collapsed="false" customWidth="true" hidden="false" outlineLevel="0" max="514" min="514" style="3" width="6.14"/>
    <col collapsed="false" customWidth="true" hidden="false" outlineLevel="0" max="515" min="515" style="3" width="6.29"/>
    <col collapsed="false" customWidth="false" hidden="false" outlineLevel="0" max="516" min="516" style="3" width="9.13"/>
    <col collapsed="false" customWidth="true" hidden="false" outlineLevel="0" max="517" min="517" style="3" width="7.71"/>
    <col collapsed="false" customWidth="true" hidden="false" outlineLevel="0" max="518" min="518" style="3" width="6.29"/>
    <col collapsed="false" customWidth="true" hidden="false" outlineLevel="0" max="519" min="519" style="3" width="7.15"/>
    <col collapsed="false" customWidth="true" hidden="false" outlineLevel="0" max="520" min="520" style="3" width="7"/>
    <col collapsed="false" customWidth="true" hidden="false" outlineLevel="0" max="521" min="521" style="3" width="6.85"/>
    <col collapsed="false" customWidth="true" hidden="false" outlineLevel="0" max="522" min="522" style="3" width="7"/>
    <col collapsed="false" customWidth="true" hidden="false" outlineLevel="0" max="523" min="523" style="3" width="8.14"/>
    <col collapsed="false" customWidth="true" hidden="false" outlineLevel="0" max="524" min="524" style="3" width="8.41"/>
    <col collapsed="false" customWidth="true" hidden="false" outlineLevel="0" max="525" min="525" style="3" width="9.58"/>
    <col collapsed="false" customWidth="true" hidden="false" outlineLevel="0" max="526" min="526" style="3" width="9.29"/>
    <col collapsed="false" customWidth="true" hidden="false" outlineLevel="0" max="527" min="527" style="3" width="10"/>
    <col collapsed="false" customWidth="false" hidden="false" outlineLevel="0" max="767" min="528" style="3" width="9.13"/>
    <col collapsed="false" customWidth="true" hidden="false" outlineLevel="0" max="768" min="768" style="3" width="5.57"/>
    <col collapsed="false" customWidth="true" hidden="false" outlineLevel="0" max="769" min="769" style="3" width="38.7"/>
    <col collapsed="false" customWidth="true" hidden="false" outlineLevel="0" max="770" min="770" style="3" width="6.14"/>
    <col collapsed="false" customWidth="true" hidden="false" outlineLevel="0" max="771" min="771" style="3" width="6.29"/>
    <col collapsed="false" customWidth="false" hidden="false" outlineLevel="0" max="772" min="772" style="3" width="9.13"/>
    <col collapsed="false" customWidth="true" hidden="false" outlineLevel="0" max="773" min="773" style="3" width="7.71"/>
    <col collapsed="false" customWidth="true" hidden="false" outlineLevel="0" max="774" min="774" style="3" width="6.29"/>
    <col collapsed="false" customWidth="true" hidden="false" outlineLevel="0" max="775" min="775" style="3" width="7.15"/>
    <col collapsed="false" customWidth="true" hidden="false" outlineLevel="0" max="776" min="776" style="3" width="7"/>
    <col collapsed="false" customWidth="true" hidden="false" outlineLevel="0" max="777" min="777" style="3" width="6.85"/>
    <col collapsed="false" customWidth="true" hidden="false" outlineLevel="0" max="778" min="778" style="3" width="7"/>
    <col collapsed="false" customWidth="true" hidden="false" outlineLevel="0" max="779" min="779" style="3" width="8.14"/>
    <col collapsed="false" customWidth="true" hidden="false" outlineLevel="0" max="780" min="780" style="3" width="8.41"/>
    <col collapsed="false" customWidth="true" hidden="false" outlineLevel="0" max="781" min="781" style="3" width="9.58"/>
    <col collapsed="false" customWidth="true" hidden="false" outlineLevel="0" max="782" min="782" style="3" width="9.29"/>
    <col collapsed="false" customWidth="true" hidden="false" outlineLevel="0" max="783" min="783" style="3" width="10"/>
    <col collapsed="false" customWidth="false" hidden="false" outlineLevel="0" max="1023" min="784" style="3" width="9.13"/>
    <col collapsed="false" customWidth="true" hidden="false" outlineLevel="0" max="1024" min="1024" style="3" width="5.57"/>
  </cols>
  <sheetData>
    <row r="1" customFormat="false" ht="16.5" hidden="false" customHeight="false" outlineLevel="0" collapsed="false">
      <c r="A1" s="77" t="n">
        <v>0</v>
      </c>
      <c r="B1" s="78" t="s">
        <v>173</v>
      </c>
      <c r="C1" s="79"/>
      <c r="D1" s="79"/>
      <c r="E1" s="80"/>
      <c r="F1" s="79"/>
      <c r="G1" s="81" t="s">
        <v>174</v>
      </c>
      <c r="H1" s="82"/>
      <c r="I1" s="79"/>
      <c r="J1" s="79"/>
      <c r="K1" s="79"/>
      <c r="L1" s="83"/>
      <c r="M1" s="79"/>
      <c r="N1" s="79"/>
      <c r="O1" s="79"/>
      <c r="P1" s="79"/>
    </row>
    <row r="2" customFormat="false" ht="12.75" hidden="false" customHeight="false" outlineLevel="0" collapsed="false">
      <c r="A2" s="8" t="s">
        <v>2</v>
      </c>
      <c r="B2" s="11"/>
      <c r="C2" s="12"/>
      <c r="D2" s="12"/>
      <c r="E2" s="13"/>
      <c r="F2" s="12"/>
      <c r="G2" s="8"/>
      <c r="H2" s="7"/>
      <c r="I2" s="7"/>
      <c r="J2" s="7"/>
      <c r="K2" s="7"/>
      <c r="L2" s="14"/>
      <c r="M2" s="14"/>
      <c r="N2" s="14"/>
      <c r="O2" s="14"/>
      <c r="P2" s="14"/>
    </row>
    <row r="3" customFormat="false" ht="12.75" hidden="false" customHeight="false" outlineLevel="0" collapsed="false">
      <c r="A3" s="8" t="s">
        <v>3</v>
      </c>
      <c r="B3" s="15"/>
      <c r="C3" s="16"/>
      <c r="D3" s="17"/>
      <c r="E3" s="18"/>
      <c r="F3" s="12"/>
      <c r="G3" s="7"/>
      <c r="H3" s="7"/>
      <c r="I3" s="7"/>
      <c r="J3" s="7"/>
      <c r="K3" s="7"/>
      <c r="L3" s="6"/>
      <c r="M3" s="10"/>
      <c r="N3" s="6"/>
      <c r="O3" s="6"/>
      <c r="P3" s="6"/>
    </row>
    <row r="4" customFormat="false" ht="12.75" hidden="false" customHeight="false" outlineLevel="0" collapsed="false">
      <c r="A4" s="8" t="s">
        <v>4</v>
      </c>
      <c r="B4" s="11"/>
      <c r="C4" s="12"/>
      <c r="D4" s="12"/>
      <c r="E4" s="13"/>
      <c r="F4" s="12"/>
      <c r="G4" s="8"/>
      <c r="H4" s="7"/>
      <c r="I4" s="7"/>
      <c r="J4" s="7"/>
      <c r="K4" s="7"/>
      <c r="L4" s="14"/>
      <c r="M4" s="14"/>
      <c r="N4" s="14"/>
      <c r="O4" s="14"/>
      <c r="P4" s="14"/>
    </row>
    <row r="5" customFormat="false" ht="12.75" hidden="false" customHeight="false" outlineLevel="0" collapsed="false">
      <c r="A5" s="8" t="s">
        <v>5</v>
      </c>
      <c r="B5" s="11"/>
      <c r="C5" s="12"/>
      <c r="D5" s="12"/>
      <c r="E5" s="13"/>
      <c r="F5" s="12"/>
      <c r="G5" s="14"/>
      <c r="H5" s="7"/>
      <c r="I5" s="7"/>
      <c r="J5" s="7"/>
      <c r="K5" s="7"/>
      <c r="L5" s="14"/>
    </row>
    <row r="6" customFormat="false" ht="16.5" hidden="false" customHeight="false" outlineLevel="0" collapsed="false">
      <c r="A6" s="81"/>
      <c r="B6" s="84"/>
      <c r="C6" s="85"/>
      <c r="D6" s="85"/>
      <c r="E6" s="86"/>
      <c r="F6" s="85"/>
      <c r="G6" s="87"/>
      <c r="H6" s="80"/>
      <c r="I6" s="80"/>
      <c r="J6" s="80"/>
      <c r="K6" s="80"/>
      <c r="L6" s="87"/>
      <c r="M6" s="88" t="s">
        <v>6</v>
      </c>
      <c r="N6" s="83"/>
      <c r="O6" s="89" t="n">
        <f aca="false">P36</f>
        <v>0</v>
      </c>
      <c r="P6" s="20" t="s">
        <v>7</v>
      </c>
    </row>
    <row r="7" customFormat="false" ht="12.75" hidden="false" customHeight="false" outlineLevel="0" collapsed="false">
      <c r="A7" s="21"/>
      <c r="B7" s="6" t="s">
        <v>8</v>
      </c>
      <c r="C7" s="6"/>
      <c r="D7" s="6"/>
      <c r="E7" s="22"/>
      <c r="F7" s="6"/>
      <c r="G7" s="6"/>
      <c r="H7" s="6"/>
      <c r="I7" s="6"/>
      <c r="J7" s="6"/>
      <c r="K7" s="6"/>
      <c r="L7" s="14"/>
      <c r="M7" s="6" t="s">
        <v>9</v>
      </c>
      <c r="N7" s="6"/>
      <c r="O7" s="14"/>
      <c r="P7" s="14"/>
    </row>
    <row r="8" customFormat="false" ht="12.75" hidden="false" customHeight="true" outlineLevel="0" collapsed="false">
      <c r="A8" s="72" t="s">
        <v>10</v>
      </c>
      <c r="B8" s="72" t="s">
        <v>11</v>
      </c>
      <c r="C8" s="73" t="s">
        <v>12</v>
      </c>
      <c r="D8" s="73" t="s">
        <v>13</v>
      </c>
      <c r="E8" s="73" t="s">
        <v>14</v>
      </c>
      <c r="F8" s="72" t="s">
        <v>15</v>
      </c>
      <c r="G8" s="72"/>
      <c r="H8" s="72"/>
      <c r="I8" s="72"/>
      <c r="J8" s="72"/>
      <c r="K8" s="72"/>
      <c r="L8" s="72" t="s">
        <v>16</v>
      </c>
      <c r="M8" s="72"/>
      <c r="N8" s="72"/>
      <c r="O8" s="72"/>
      <c r="P8" s="72"/>
    </row>
    <row r="9" customFormat="false" ht="60" hidden="false" customHeight="false" outlineLevel="0" collapsed="false">
      <c r="A9" s="72"/>
      <c r="B9" s="72"/>
      <c r="C9" s="73"/>
      <c r="D9" s="73"/>
      <c r="E9" s="73"/>
      <c r="F9" s="73" t="s">
        <v>17</v>
      </c>
      <c r="G9" s="73" t="s">
        <v>135</v>
      </c>
      <c r="H9" s="73" t="s">
        <v>136</v>
      </c>
      <c r="I9" s="73" t="s">
        <v>137</v>
      </c>
      <c r="J9" s="73" t="s">
        <v>138</v>
      </c>
      <c r="K9" s="73" t="s">
        <v>139</v>
      </c>
      <c r="L9" s="73" t="s">
        <v>23</v>
      </c>
      <c r="M9" s="73" t="s">
        <v>140</v>
      </c>
      <c r="N9" s="73" t="s">
        <v>137</v>
      </c>
      <c r="O9" s="73" t="s">
        <v>138</v>
      </c>
      <c r="P9" s="73" t="s">
        <v>141</v>
      </c>
    </row>
    <row r="10" customFormat="false" ht="12.75" hidden="false" customHeight="false" outlineLevel="0" collapsed="false">
      <c r="A10" s="23" t="n">
        <v>1</v>
      </c>
      <c r="B10" s="23" t="n">
        <v>2</v>
      </c>
      <c r="C10" s="23" t="n">
        <v>3</v>
      </c>
      <c r="D10" s="23" t="n">
        <v>4</v>
      </c>
      <c r="E10" s="23" t="n">
        <v>5</v>
      </c>
      <c r="F10" s="23" t="n">
        <v>6</v>
      </c>
      <c r="G10" s="23" t="n">
        <v>7</v>
      </c>
      <c r="H10" s="23" t="n">
        <v>8</v>
      </c>
      <c r="I10" s="23" t="n">
        <v>9</v>
      </c>
      <c r="J10" s="23" t="n">
        <v>10</v>
      </c>
      <c r="K10" s="23" t="n">
        <v>11</v>
      </c>
      <c r="L10" s="23" t="n">
        <v>12</v>
      </c>
      <c r="M10" s="23" t="n">
        <v>13</v>
      </c>
      <c r="N10" s="23" t="n">
        <v>14</v>
      </c>
      <c r="O10" s="23" t="n">
        <v>15</v>
      </c>
      <c r="P10" s="23" t="n">
        <v>16</v>
      </c>
    </row>
    <row r="11" customFormat="false" ht="12.75" hidden="false" customHeight="false" outlineLevel="0" collapsed="false">
      <c r="A11" s="90"/>
      <c r="B11" s="91" t="s">
        <v>175</v>
      </c>
      <c r="C11" s="92"/>
      <c r="D11" s="93"/>
      <c r="E11" s="94"/>
      <c r="F11" s="93"/>
      <c r="G11" s="93"/>
      <c r="H11" s="93"/>
      <c r="I11" s="93"/>
      <c r="J11" s="93"/>
      <c r="K11" s="93"/>
      <c r="L11" s="93"/>
      <c r="M11" s="93"/>
      <c r="N11" s="93"/>
      <c r="O11" s="93"/>
      <c r="P11" s="93"/>
    </row>
    <row r="12" customFormat="false" ht="25.5" hidden="false" customHeight="false" outlineLevel="0" collapsed="false">
      <c r="A12" s="30" t="n">
        <v>1</v>
      </c>
      <c r="B12" s="31" t="s">
        <v>176</v>
      </c>
      <c r="C12" s="95" t="s">
        <v>76</v>
      </c>
      <c r="D12" s="33"/>
      <c r="E12" s="34" t="n">
        <v>59</v>
      </c>
      <c r="F12" s="29" t="n">
        <v>0</v>
      </c>
      <c r="G12" s="29" t="n">
        <f aca="false">A$1</f>
        <v>0</v>
      </c>
      <c r="H12" s="29" t="n">
        <f aca="false">ROUND(G12*F12,2)</f>
        <v>0</v>
      </c>
      <c r="I12" s="35" t="n">
        <v>0</v>
      </c>
      <c r="J12" s="29" t="n">
        <f aca="false">ROUND(H12*0.07,2)*20</f>
        <v>0</v>
      </c>
      <c r="K12" s="29" t="n">
        <f aca="false">ROUND(H12+I12+J12,2)</f>
        <v>0</v>
      </c>
      <c r="L12" s="29" t="n">
        <f aca="false">ROUND(E12*F12,2)</f>
        <v>0</v>
      </c>
      <c r="M12" s="29" t="n">
        <f aca="false">ROUND(E12*H12,2)</f>
        <v>0</v>
      </c>
      <c r="N12" s="29" t="n">
        <f aca="false">ROUND(E12*I12,2)</f>
        <v>0</v>
      </c>
      <c r="O12" s="29" t="n">
        <f aca="false">ROUND(E12*J12,2)</f>
        <v>0</v>
      </c>
      <c r="P12" s="29" t="n">
        <f aca="false">ROUND(M12+N12+O12,2)</f>
        <v>0</v>
      </c>
    </row>
    <row r="13" customFormat="false" ht="13.5" hidden="false" customHeight="false" outlineLevel="0" collapsed="false">
      <c r="A13" s="30" t="n">
        <v>2</v>
      </c>
      <c r="B13" s="31" t="s">
        <v>177</v>
      </c>
      <c r="C13" s="95" t="s">
        <v>178</v>
      </c>
      <c r="D13" s="33"/>
      <c r="E13" s="34" t="n">
        <v>3.6</v>
      </c>
      <c r="F13" s="29" t="n">
        <v>0</v>
      </c>
      <c r="G13" s="29" t="n">
        <f aca="false">A$1</f>
        <v>0</v>
      </c>
      <c r="H13" s="29" t="n">
        <f aca="false">ROUND(G13*F13,2)</f>
        <v>0</v>
      </c>
      <c r="I13" s="35" t="n">
        <v>0</v>
      </c>
      <c r="J13" s="29" t="n">
        <f aca="false">ROUND(H13*0.07,2)*10</f>
        <v>0</v>
      </c>
      <c r="K13" s="29" t="n">
        <f aca="false">ROUND(H13+I13+J13,2)</f>
        <v>0</v>
      </c>
      <c r="L13" s="29" t="n">
        <f aca="false">ROUND(E13*F13,2)</f>
        <v>0</v>
      </c>
      <c r="M13" s="29" t="n">
        <f aca="false">ROUND(E13*H13,2)</f>
        <v>0</v>
      </c>
      <c r="N13" s="29" t="n">
        <f aca="false">ROUND(E13*I13,2)</f>
        <v>0</v>
      </c>
      <c r="O13" s="29" t="n">
        <f aca="false">ROUND(E13*J13,2)</f>
        <v>0</v>
      </c>
      <c r="P13" s="29" t="n">
        <f aca="false">ROUND(M13+N13+O13,2)</f>
        <v>0</v>
      </c>
    </row>
    <row r="14" customFormat="false" ht="25.5" hidden="false" customHeight="false" outlineLevel="0" collapsed="false">
      <c r="A14" s="30" t="n">
        <v>3</v>
      </c>
      <c r="B14" s="31" t="s">
        <v>179</v>
      </c>
      <c r="C14" s="95" t="s">
        <v>178</v>
      </c>
      <c r="D14" s="33"/>
      <c r="E14" s="34" t="n">
        <v>7.1</v>
      </c>
      <c r="F14" s="29" t="n">
        <v>0</v>
      </c>
      <c r="G14" s="29" t="n">
        <f aca="false">A$1</f>
        <v>0</v>
      </c>
      <c r="H14" s="29" t="n">
        <f aca="false">ROUND(G14*F14,2)</f>
        <v>0</v>
      </c>
      <c r="I14" s="35" t="n">
        <v>0</v>
      </c>
      <c r="J14" s="29" t="n">
        <f aca="false">ROUND(H14*0.07,2)*10</f>
        <v>0</v>
      </c>
      <c r="K14" s="29" t="n">
        <f aca="false">ROUND(H14+I14+J14,2)</f>
        <v>0</v>
      </c>
      <c r="L14" s="29" t="n">
        <f aca="false">ROUND(E14*F14,2)</f>
        <v>0</v>
      </c>
      <c r="M14" s="29" t="n">
        <f aca="false">ROUND(E14*H14,2)</f>
        <v>0</v>
      </c>
      <c r="N14" s="29" t="n">
        <f aca="false">ROUND(E14*I14,2)</f>
        <v>0</v>
      </c>
      <c r="O14" s="29" t="n">
        <f aca="false">ROUND(E14*J14,2)</f>
        <v>0</v>
      </c>
      <c r="P14" s="29" t="n">
        <f aca="false">ROUND(M14+N14+O14,2)</f>
        <v>0</v>
      </c>
    </row>
    <row r="15" customFormat="false" ht="25.5" hidden="false" customHeight="false" outlineLevel="0" collapsed="false">
      <c r="A15" s="30" t="n">
        <v>4</v>
      </c>
      <c r="B15" s="31" t="s">
        <v>180</v>
      </c>
      <c r="C15" s="95" t="s">
        <v>178</v>
      </c>
      <c r="D15" s="33"/>
      <c r="E15" s="34" t="n">
        <v>10.7</v>
      </c>
      <c r="F15" s="29" t="n">
        <v>0</v>
      </c>
      <c r="G15" s="29" t="n">
        <f aca="false">A$1</f>
        <v>0</v>
      </c>
      <c r="H15" s="29" t="n">
        <f aca="false">ROUND(G15*F15,2)</f>
        <v>0</v>
      </c>
      <c r="I15" s="35" t="n">
        <v>0</v>
      </c>
      <c r="J15" s="29" t="n">
        <f aca="false">ROUND(H15*0.07,2)*10</f>
        <v>0</v>
      </c>
      <c r="K15" s="29" t="n">
        <f aca="false">ROUND(H15+I15+J15,2)</f>
        <v>0</v>
      </c>
      <c r="L15" s="29" t="n">
        <f aca="false">ROUND(E15*F15,2)</f>
        <v>0</v>
      </c>
      <c r="M15" s="29" t="n">
        <f aca="false">ROUND(E15*H15,2)</f>
        <v>0</v>
      </c>
      <c r="N15" s="29" t="n">
        <f aca="false">ROUND(E15*I15,2)</f>
        <v>0</v>
      </c>
      <c r="O15" s="29" t="n">
        <f aca="false">ROUND(E15*J15,2)</f>
        <v>0</v>
      </c>
      <c r="P15" s="29" t="n">
        <f aca="false">ROUND(M15+N15+O15,2)</f>
        <v>0</v>
      </c>
    </row>
    <row r="16" customFormat="false" ht="12.75" hidden="false" customHeight="false" outlineLevel="0" collapsed="false">
      <c r="A16" s="38"/>
      <c r="B16" s="91" t="s">
        <v>181</v>
      </c>
      <c r="C16" s="46"/>
      <c r="D16" s="41"/>
      <c r="E16" s="42"/>
      <c r="F16" s="29"/>
      <c r="G16" s="29"/>
      <c r="H16" s="29"/>
      <c r="I16" s="35" t="n">
        <v>0</v>
      </c>
      <c r="J16" s="29"/>
      <c r="K16" s="29"/>
      <c r="L16" s="29"/>
      <c r="M16" s="29"/>
      <c r="N16" s="29"/>
      <c r="O16" s="29"/>
      <c r="P16" s="29"/>
    </row>
    <row r="17" customFormat="false" ht="27" hidden="false" customHeight="false" outlineLevel="0" collapsed="false">
      <c r="A17" s="30" t="n">
        <v>5</v>
      </c>
      <c r="B17" s="96" t="s">
        <v>182</v>
      </c>
      <c r="C17" s="32" t="s">
        <v>74</v>
      </c>
      <c r="D17" s="33"/>
      <c r="E17" s="34" t="n">
        <v>59</v>
      </c>
      <c r="F17" s="29" t="n">
        <v>0</v>
      </c>
      <c r="G17" s="29" t="n">
        <f aca="false">A$1</f>
        <v>0</v>
      </c>
      <c r="H17" s="29" t="n">
        <f aca="false">ROUND(G17*F17,2)</f>
        <v>0</v>
      </c>
      <c r="I17" s="35" t="n">
        <v>0</v>
      </c>
      <c r="J17" s="29" t="n">
        <f aca="false">ROUND(H17*0.04,2)</f>
        <v>0</v>
      </c>
      <c r="K17" s="29" t="n">
        <f aca="false">ROUND(H17+I17+J17,2)</f>
        <v>0</v>
      </c>
      <c r="L17" s="29" t="n">
        <f aca="false">ROUND(E17*F17,2)</f>
        <v>0</v>
      </c>
      <c r="M17" s="29" t="n">
        <f aca="false">ROUND(E17*H17,2)</f>
        <v>0</v>
      </c>
      <c r="N17" s="29" t="n">
        <f aca="false">ROUND(E17*I17,2)</f>
        <v>0</v>
      </c>
      <c r="O17" s="29" t="n">
        <f aca="false">ROUND(E17*J17,2)</f>
        <v>0</v>
      </c>
      <c r="P17" s="29" t="n">
        <f aca="false">ROUND(M17+N17+O17,2)</f>
        <v>0</v>
      </c>
    </row>
    <row r="18" customFormat="false" ht="13.5" hidden="false" customHeight="false" outlineLevel="0" collapsed="false">
      <c r="A18" s="30" t="n">
        <v>6</v>
      </c>
      <c r="B18" s="96" t="s">
        <v>183</v>
      </c>
      <c r="C18" s="32" t="s">
        <v>155</v>
      </c>
      <c r="D18" s="33"/>
      <c r="E18" s="34" t="n">
        <v>6</v>
      </c>
      <c r="F18" s="29" t="n">
        <v>0</v>
      </c>
      <c r="G18" s="29" t="n">
        <f aca="false">A$1</f>
        <v>0</v>
      </c>
      <c r="H18" s="29" t="n">
        <f aca="false">ROUND(G18*F18,2)</f>
        <v>0</v>
      </c>
      <c r="I18" s="35" t="n">
        <v>0</v>
      </c>
      <c r="J18" s="29" t="n">
        <f aca="false">ROUND(H18*0.04,2)</f>
        <v>0</v>
      </c>
      <c r="K18" s="29" t="n">
        <f aca="false">ROUND(H18+I18+J18,2)</f>
        <v>0</v>
      </c>
      <c r="L18" s="29" t="n">
        <f aca="false">ROUND(E18*F18,2)</f>
        <v>0</v>
      </c>
      <c r="M18" s="29" t="n">
        <f aca="false">ROUND(E18*H18,2)</f>
        <v>0</v>
      </c>
      <c r="N18" s="29" t="n">
        <f aca="false">ROUND(E18*I18,2)</f>
        <v>0</v>
      </c>
      <c r="O18" s="29" t="n">
        <f aca="false">ROUND(E18*J18,2)</f>
        <v>0</v>
      </c>
      <c r="P18" s="29" t="n">
        <f aca="false">ROUND(M18+N18+O18,2)</f>
        <v>0</v>
      </c>
    </row>
    <row r="19" customFormat="false" ht="13.5" hidden="false" customHeight="false" outlineLevel="0" collapsed="false">
      <c r="A19" s="30" t="n">
        <v>7</v>
      </c>
      <c r="B19" s="96" t="s">
        <v>184</v>
      </c>
      <c r="C19" s="32" t="s">
        <v>159</v>
      </c>
      <c r="D19" s="33"/>
      <c r="E19" s="34" t="n">
        <v>17</v>
      </c>
      <c r="F19" s="29" t="n">
        <v>0</v>
      </c>
      <c r="G19" s="29" t="n">
        <f aca="false">A$1</f>
        <v>0</v>
      </c>
      <c r="H19" s="29" t="n">
        <f aca="false">ROUND(G19*F19,2)</f>
        <v>0</v>
      </c>
      <c r="I19" s="35" t="n">
        <v>0</v>
      </c>
      <c r="J19" s="29" t="n">
        <f aca="false">ROUND(H19*0.04,2)</f>
        <v>0</v>
      </c>
      <c r="K19" s="29" t="n">
        <f aca="false">ROUND(H19+I19+J19,2)</f>
        <v>0</v>
      </c>
      <c r="L19" s="29" t="n">
        <f aca="false">ROUND(E19*F19,2)</f>
        <v>0</v>
      </c>
      <c r="M19" s="29" t="n">
        <f aca="false">ROUND(E19*H19,2)</f>
        <v>0</v>
      </c>
      <c r="N19" s="29" t="n">
        <f aca="false">ROUND(E19*I19,2)</f>
        <v>0</v>
      </c>
      <c r="O19" s="29" t="n">
        <f aca="false">ROUND(E19*J19,2)</f>
        <v>0</v>
      </c>
      <c r="P19" s="29" t="n">
        <f aca="false">ROUND(M19+N19+O19,2)</f>
        <v>0</v>
      </c>
    </row>
    <row r="20" customFormat="false" ht="41.25" hidden="false" customHeight="true" outlineLevel="0" collapsed="false">
      <c r="A20" s="30" t="n">
        <v>8</v>
      </c>
      <c r="B20" s="96" t="s">
        <v>185</v>
      </c>
      <c r="C20" s="32" t="s">
        <v>159</v>
      </c>
      <c r="D20" s="33"/>
      <c r="E20" s="34" t="n">
        <v>7</v>
      </c>
      <c r="F20" s="29" t="n">
        <v>0</v>
      </c>
      <c r="G20" s="29" t="n">
        <f aca="false">A$1</f>
        <v>0</v>
      </c>
      <c r="H20" s="29" t="n">
        <f aca="false">ROUND(G20*F20,2)</f>
        <v>0</v>
      </c>
      <c r="I20" s="35" t="n">
        <v>0</v>
      </c>
      <c r="J20" s="29" t="n">
        <f aca="false">ROUND(H20*0.04,2)</f>
        <v>0</v>
      </c>
      <c r="K20" s="29" t="n">
        <f aca="false">ROUND(H20+I20+J20,2)</f>
        <v>0</v>
      </c>
      <c r="L20" s="29" t="n">
        <f aca="false">ROUND(E20*F20,2)</f>
        <v>0</v>
      </c>
      <c r="M20" s="29" t="n">
        <f aca="false">ROUND(E20*H20,2)</f>
        <v>0</v>
      </c>
      <c r="N20" s="29" t="n">
        <f aca="false">ROUND(E20*I20,2)</f>
        <v>0</v>
      </c>
      <c r="O20" s="29" t="n">
        <f aca="false">ROUND(E20*J20,2)</f>
        <v>0</v>
      </c>
      <c r="P20" s="29" t="n">
        <f aca="false">ROUND(M20+N20+O20,2)</f>
        <v>0</v>
      </c>
    </row>
    <row r="21" customFormat="false" ht="13.5" hidden="false" customHeight="false" outlineLevel="0" collapsed="false">
      <c r="A21" s="30" t="n">
        <v>9</v>
      </c>
      <c r="B21" s="96" t="s">
        <v>186</v>
      </c>
      <c r="C21" s="32" t="s">
        <v>187</v>
      </c>
      <c r="D21" s="33"/>
      <c r="E21" s="34" t="n">
        <v>1</v>
      </c>
      <c r="F21" s="29" t="n">
        <v>0</v>
      </c>
      <c r="G21" s="29" t="n">
        <f aca="false">A$1</f>
        <v>0</v>
      </c>
      <c r="H21" s="29" t="n">
        <f aca="false">ROUND(G21*F21,2)</f>
        <v>0</v>
      </c>
      <c r="I21" s="35" t="n">
        <v>0</v>
      </c>
      <c r="J21" s="29" t="n">
        <f aca="false">ROUND(H21*0.04,2)</f>
        <v>0</v>
      </c>
      <c r="K21" s="29" t="n">
        <f aca="false">ROUND(H21+I21+J21,2)</f>
        <v>0</v>
      </c>
      <c r="L21" s="29" t="n">
        <f aca="false">ROUND(E21*F21,2)</f>
        <v>0</v>
      </c>
      <c r="M21" s="29" t="n">
        <f aca="false">ROUND(E21*H21,2)</f>
        <v>0</v>
      </c>
      <c r="N21" s="29" t="n">
        <f aca="false">ROUND(E21*I21,2)</f>
        <v>0</v>
      </c>
      <c r="O21" s="29" t="n">
        <f aca="false">ROUND(E21*J21,2)</f>
        <v>0</v>
      </c>
      <c r="P21" s="29" t="n">
        <f aca="false">ROUND(M21+N21+O21,2)</f>
        <v>0</v>
      </c>
    </row>
    <row r="22" customFormat="false" ht="13.5" hidden="false" customHeight="false" outlineLevel="0" collapsed="false">
      <c r="A22" s="30" t="n">
        <v>10</v>
      </c>
      <c r="B22" s="96" t="s">
        <v>188</v>
      </c>
      <c r="C22" s="32" t="s">
        <v>187</v>
      </c>
      <c r="D22" s="33"/>
      <c r="E22" s="34" t="n">
        <v>1</v>
      </c>
      <c r="F22" s="29" t="n">
        <v>0</v>
      </c>
      <c r="G22" s="29" t="n">
        <f aca="false">A$1</f>
        <v>0</v>
      </c>
      <c r="H22" s="29" t="n">
        <f aca="false">ROUND(G22*F22,2)</f>
        <v>0</v>
      </c>
      <c r="I22" s="35" t="n">
        <v>0</v>
      </c>
      <c r="J22" s="29" t="n">
        <f aca="false">ROUND(H22*0.04,2)</f>
        <v>0</v>
      </c>
      <c r="K22" s="29" t="n">
        <f aca="false">ROUND(H22+I22+J22,2)</f>
        <v>0</v>
      </c>
      <c r="L22" s="29" t="n">
        <f aca="false">ROUND(E22*F22,2)</f>
        <v>0</v>
      </c>
      <c r="M22" s="29" t="n">
        <f aca="false">ROUND(E22*H22,2)</f>
        <v>0</v>
      </c>
      <c r="N22" s="29" t="n">
        <f aca="false">ROUND(E22*I22,2)</f>
        <v>0</v>
      </c>
      <c r="O22" s="29" t="n">
        <f aca="false">ROUND(E22*J22,2)</f>
        <v>0</v>
      </c>
      <c r="P22" s="29" t="n">
        <f aca="false">ROUND(M22+N22+O22,2)</f>
        <v>0</v>
      </c>
    </row>
    <row r="23" customFormat="false" ht="13.5" hidden="false" customHeight="false" outlineLevel="0" collapsed="false">
      <c r="A23" s="30" t="n">
        <v>11</v>
      </c>
      <c r="B23" s="96" t="s">
        <v>189</v>
      </c>
      <c r="C23" s="32" t="s">
        <v>187</v>
      </c>
      <c r="D23" s="33"/>
      <c r="E23" s="34" t="n">
        <v>1</v>
      </c>
      <c r="F23" s="29" t="n">
        <v>0</v>
      </c>
      <c r="G23" s="29" t="n">
        <f aca="false">A$1</f>
        <v>0</v>
      </c>
      <c r="H23" s="29" t="n">
        <f aca="false">ROUND(G23*F23,2)</f>
        <v>0</v>
      </c>
      <c r="I23" s="35" t="n">
        <v>0</v>
      </c>
      <c r="J23" s="29" t="n">
        <f aca="false">ROUND(H23*0.04,2)</f>
        <v>0</v>
      </c>
      <c r="K23" s="29" t="n">
        <f aca="false">ROUND(H23+I23+J23,2)</f>
        <v>0</v>
      </c>
      <c r="L23" s="29" t="n">
        <f aca="false">ROUND(E23*F23,2)</f>
        <v>0</v>
      </c>
      <c r="M23" s="29" t="n">
        <f aca="false">ROUND(E23*H23,2)</f>
        <v>0</v>
      </c>
      <c r="N23" s="29" t="n">
        <f aca="false">ROUND(E23*I23,2)</f>
        <v>0</v>
      </c>
      <c r="O23" s="29" t="n">
        <f aca="false">ROUND(E23*J23,2)</f>
        <v>0</v>
      </c>
      <c r="P23" s="29" t="n">
        <f aca="false">ROUND(M23+N23+O23,2)</f>
        <v>0</v>
      </c>
    </row>
    <row r="24" customFormat="false" ht="13.5" hidden="false" customHeight="false" outlineLevel="0" collapsed="false">
      <c r="A24" s="30" t="n">
        <v>12</v>
      </c>
      <c r="B24" s="96" t="s">
        <v>190</v>
      </c>
      <c r="C24" s="32" t="s">
        <v>187</v>
      </c>
      <c r="D24" s="33"/>
      <c r="E24" s="34" t="n">
        <v>1</v>
      </c>
      <c r="F24" s="29" t="n">
        <v>0</v>
      </c>
      <c r="G24" s="29" t="n">
        <f aca="false">A$1</f>
        <v>0</v>
      </c>
      <c r="H24" s="29" t="n">
        <f aca="false">ROUND(G24*F24,2)</f>
        <v>0</v>
      </c>
      <c r="I24" s="35" t="n">
        <v>0</v>
      </c>
      <c r="J24" s="29" t="n">
        <f aca="false">ROUND(H24*0.04,2)</f>
        <v>0</v>
      </c>
      <c r="K24" s="29" t="n">
        <f aca="false">ROUND(H24+I24+J24,2)</f>
        <v>0</v>
      </c>
      <c r="L24" s="29" t="n">
        <f aca="false">ROUND(E24*F24,2)</f>
        <v>0</v>
      </c>
      <c r="M24" s="29" t="n">
        <f aca="false">ROUND(E24*H24,2)</f>
        <v>0</v>
      </c>
      <c r="N24" s="29" t="n">
        <f aca="false">ROUND(E24*I24,2)</f>
        <v>0</v>
      </c>
      <c r="O24" s="29" t="n">
        <f aca="false">ROUND(E24*J24,2)</f>
        <v>0</v>
      </c>
      <c r="P24" s="29" t="n">
        <f aca="false">ROUND(M24+N24+O24,2)</f>
        <v>0</v>
      </c>
    </row>
    <row r="25" customFormat="false" ht="13.5" hidden="false" customHeight="false" outlineLevel="0" collapsed="false">
      <c r="A25" s="30" t="n">
        <v>13</v>
      </c>
      <c r="B25" s="96" t="s">
        <v>191</v>
      </c>
      <c r="C25" s="32" t="s">
        <v>155</v>
      </c>
      <c r="D25" s="33"/>
      <c r="E25" s="34" t="n">
        <v>3</v>
      </c>
      <c r="F25" s="29" t="n">
        <v>0</v>
      </c>
      <c r="G25" s="29" t="n">
        <f aca="false">A$1</f>
        <v>0</v>
      </c>
      <c r="H25" s="29" t="n">
        <f aca="false">ROUND(G25*F25,2)</f>
        <v>0</v>
      </c>
      <c r="I25" s="35" t="n">
        <v>0</v>
      </c>
      <c r="J25" s="29" t="n">
        <f aca="false">ROUND(H25*0.04,2)</f>
        <v>0</v>
      </c>
      <c r="K25" s="29" t="n">
        <f aca="false">ROUND(H25+I25+J25,2)</f>
        <v>0</v>
      </c>
      <c r="L25" s="29" t="n">
        <f aca="false">ROUND(E25*F25,2)</f>
        <v>0</v>
      </c>
      <c r="M25" s="29" t="n">
        <f aca="false">ROUND(E25*H25,2)</f>
        <v>0</v>
      </c>
      <c r="N25" s="29" t="n">
        <f aca="false">ROUND(E25*I25,2)</f>
        <v>0</v>
      </c>
      <c r="O25" s="29" t="n">
        <f aca="false">ROUND(E25*J25,2)</f>
        <v>0</v>
      </c>
      <c r="P25" s="29" t="n">
        <f aca="false">ROUND(M25+N25+O25,2)</f>
        <v>0</v>
      </c>
    </row>
    <row r="26" customFormat="false" ht="13.5" hidden="false" customHeight="false" outlineLevel="0" collapsed="false">
      <c r="A26" s="30"/>
      <c r="B26" s="96"/>
      <c r="C26" s="32"/>
      <c r="D26" s="33"/>
      <c r="E26" s="34"/>
      <c r="F26" s="29"/>
      <c r="G26" s="29"/>
      <c r="H26" s="29"/>
      <c r="I26" s="35"/>
      <c r="J26" s="29"/>
      <c r="K26" s="29"/>
      <c r="L26" s="29"/>
      <c r="M26" s="29"/>
      <c r="N26" s="29"/>
      <c r="O26" s="29"/>
      <c r="P26" s="29"/>
    </row>
    <row r="27" customFormat="false" ht="13.5" hidden="false" customHeight="false" outlineLevel="0" collapsed="false">
      <c r="A27" s="30"/>
      <c r="B27" s="96"/>
      <c r="C27" s="32"/>
      <c r="D27" s="33"/>
      <c r="E27" s="34"/>
      <c r="F27" s="29"/>
      <c r="G27" s="29"/>
      <c r="H27" s="29"/>
      <c r="I27" s="35"/>
      <c r="J27" s="29"/>
      <c r="K27" s="29"/>
      <c r="L27" s="29"/>
      <c r="M27" s="29"/>
      <c r="N27" s="29"/>
      <c r="O27" s="29"/>
      <c r="P27" s="29"/>
    </row>
    <row r="28" customFormat="false" ht="13.5" hidden="false" customHeight="false" outlineLevel="0" collapsed="false">
      <c r="A28" s="30"/>
      <c r="B28" s="96"/>
      <c r="C28" s="32"/>
      <c r="D28" s="33"/>
      <c r="E28" s="34"/>
      <c r="F28" s="29"/>
      <c r="G28" s="29"/>
      <c r="H28" s="29"/>
      <c r="I28" s="35"/>
      <c r="J28" s="29"/>
      <c r="K28" s="29"/>
      <c r="L28" s="29"/>
      <c r="M28" s="29"/>
      <c r="N28" s="29"/>
      <c r="O28" s="29"/>
      <c r="P28" s="29"/>
    </row>
    <row r="29" customFormat="false" ht="13.5" hidden="false" customHeight="false" outlineLevel="0" collapsed="false">
      <c r="A29" s="30"/>
      <c r="B29" s="96"/>
      <c r="C29" s="32"/>
      <c r="D29" s="33"/>
      <c r="E29" s="34"/>
      <c r="F29" s="29"/>
      <c r="G29" s="29"/>
      <c r="H29" s="29"/>
      <c r="I29" s="35"/>
      <c r="J29" s="29"/>
      <c r="K29" s="29"/>
      <c r="L29" s="29"/>
      <c r="M29" s="29"/>
      <c r="N29" s="29"/>
      <c r="O29" s="29"/>
      <c r="P29" s="29"/>
    </row>
    <row r="30" customFormat="false" ht="13.5" hidden="false" customHeight="false" outlineLevel="0" collapsed="false">
      <c r="A30" s="30"/>
      <c r="B30" s="96"/>
      <c r="C30" s="32"/>
      <c r="D30" s="33"/>
      <c r="E30" s="34"/>
      <c r="F30" s="29"/>
      <c r="G30" s="29"/>
      <c r="H30" s="29"/>
      <c r="I30" s="35"/>
      <c r="J30" s="29"/>
      <c r="K30" s="29"/>
      <c r="L30" s="29"/>
      <c r="M30" s="29"/>
      <c r="N30" s="29"/>
      <c r="O30" s="29"/>
      <c r="P30" s="29"/>
    </row>
    <row r="31" customFormat="false" ht="27" hidden="false" customHeight="false" outlineLevel="0" collapsed="false">
      <c r="A31" s="30" t="n">
        <v>14</v>
      </c>
      <c r="B31" s="96" t="s">
        <v>192</v>
      </c>
      <c r="C31" s="32" t="s">
        <v>74</v>
      </c>
      <c r="D31" s="33"/>
      <c r="E31" s="34" t="n">
        <v>59</v>
      </c>
      <c r="F31" s="29" t="n">
        <v>0</v>
      </c>
      <c r="G31" s="29" t="n">
        <f aca="false">A$1</f>
        <v>0</v>
      </c>
      <c r="H31" s="29" t="n">
        <f aca="false">ROUND(G31*F31,2)</f>
        <v>0</v>
      </c>
      <c r="I31" s="35" t="n">
        <v>0</v>
      </c>
      <c r="J31" s="29" t="n">
        <f aca="false">ROUND(H31*0.04,2)</f>
        <v>0</v>
      </c>
      <c r="K31" s="29" t="n">
        <f aca="false">ROUND(H31+I31+J31,2)</f>
        <v>0</v>
      </c>
      <c r="L31" s="29" t="n">
        <f aca="false">ROUND(E31*F31,2)</f>
        <v>0</v>
      </c>
      <c r="M31" s="29" t="n">
        <f aca="false">ROUND(E31*H31,2)</f>
        <v>0</v>
      </c>
      <c r="N31" s="29" t="n">
        <f aca="false">ROUND(E31*I31,2)</f>
        <v>0</v>
      </c>
      <c r="O31" s="29" t="n">
        <f aca="false">ROUND(E31*J31,2)</f>
        <v>0</v>
      </c>
      <c r="P31" s="29" t="n">
        <f aca="false">ROUND(M31+N31+O31,2)</f>
        <v>0</v>
      </c>
    </row>
    <row r="32" customFormat="false" ht="12.75" hidden="false" customHeight="false" outlineLevel="0" collapsed="false">
      <c r="A32" s="38"/>
      <c r="B32" s="75"/>
      <c r="C32" s="46"/>
      <c r="D32" s="41"/>
      <c r="E32" s="42"/>
      <c r="F32" s="29"/>
      <c r="G32" s="29"/>
      <c r="H32" s="29"/>
      <c r="I32" s="29"/>
      <c r="J32" s="29"/>
      <c r="K32" s="29"/>
      <c r="L32" s="29"/>
      <c r="M32" s="29"/>
      <c r="N32" s="29"/>
      <c r="O32" s="29"/>
      <c r="P32" s="29"/>
    </row>
    <row r="33" customFormat="false" ht="12.75" hidden="false" customHeight="false" outlineLevel="0" collapsed="false">
      <c r="A33" s="38"/>
      <c r="B33" s="47" t="s">
        <v>97</v>
      </c>
      <c r="C33" s="48"/>
      <c r="D33" s="49"/>
      <c r="E33" s="49"/>
      <c r="F33" s="49"/>
      <c r="G33" s="49"/>
      <c r="H33" s="49"/>
      <c r="I33" s="50"/>
      <c r="J33" s="49"/>
      <c r="K33" s="49"/>
      <c r="L33" s="49" t="n">
        <f aca="false">SUM(L12:L32)</f>
        <v>0</v>
      </c>
      <c r="M33" s="49" t="n">
        <f aca="false">SUM(M12:M32)</f>
        <v>0</v>
      </c>
      <c r="N33" s="49" t="n">
        <f aca="false">SUM(N12:N32)</f>
        <v>0</v>
      </c>
      <c r="O33" s="49" t="n">
        <f aca="false">SUM(O12:O32)</f>
        <v>0</v>
      </c>
      <c r="P33" s="49" t="n">
        <f aca="false">SUM(P12:P32)</f>
        <v>0</v>
      </c>
    </row>
    <row r="34" customFormat="false" ht="12.75" hidden="false" customHeight="false" outlineLevel="0" collapsed="false">
      <c r="A34" s="52"/>
      <c r="B34" s="53" t="s">
        <v>98</v>
      </c>
      <c r="C34" s="54" t="s">
        <v>99</v>
      </c>
      <c r="D34" s="54"/>
      <c r="E34" s="55" t="n">
        <v>1</v>
      </c>
      <c r="F34" s="55"/>
      <c r="G34" s="55"/>
      <c r="H34" s="55"/>
      <c r="I34" s="55"/>
      <c r="J34" s="55"/>
      <c r="K34" s="55"/>
      <c r="L34" s="55"/>
      <c r="M34" s="55"/>
      <c r="N34" s="55"/>
      <c r="O34" s="55"/>
      <c r="P34" s="55" t="n">
        <f aca="false">+P33*E34/100</f>
        <v>0</v>
      </c>
    </row>
    <row r="35" customFormat="false" ht="12.75" hidden="false" customHeight="false" outlineLevel="0" collapsed="false">
      <c r="A35" s="56"/>
      <c r="B35" s="57" t="s">
        <v>100</v>
      </c>
      <c r="C35" s="56" t="s">
        <v>99</v>
      </c>
      <c r="D35" s="56"/>
      <c r="E35" s="36" t="n">
        <v>1</v>
      </c>
      <c r="F35" s="36"/>
      <c r="G35" s="36"/>
      <c r="H35" s="36"/>
      <c r="I35" s="36"/>
      <c r="J35" s="36"/>
      <c r="K35" s="36"/>
      <c r="L35" s="36"/>
      <c r="M35" s="36"/>
      <c r="N35" s="36"/>
      <c r="O35" s="36"/>
      <c r="P35" s="36" t="n">
        <f aca="false">+P33*E35/100</f>
        <v>0</v>
      </c>
    </row>
    <row r="36" customFormat="false" ht="12.75" hidden="false" customHeight="false" outlineLevel="0" collapsed="false">
      <c r="A36" s="56"/>
      <c r="B36" s="58" t="s">
        <v>101</v>
      </c>
      <c r="C36" s="59"/>
      <c r="D36" s="59"/>
      <c r="E36" s="36"/>
      <c r="F36" s="36"/>
      <c r="G36" s="36"/>
      <c r="H36" s="36"/>
      <c r="I36" s="36"/>
      <c r="J36" s="36"/>
      <c r="K36" s="36"/>
      <c r="L36" s="36"/>
      <c r="M36" s="36"/>
      <c r="N36" s="36"/>
      <c r="O36" s="36"/>
      <c r="P36" s="76" t="n">
        <f aca="false">SUM(P33:P35)</f>
        <v>0</v>
      </c>
    </row>
    <row r="37" customFormat="false" ht="15.75" hidden="false" customHeight="false" outlineLevel="0" collapsed="false">
      <c r="B37" s="60"/>
      <c r="C37" s="61"/>
      <c r="E37" s="62"/>
      <c r="K37" s="63"/>
      <c r="M37" s="64"/>
      <c r="N37" s="64"/>
      <c r="O37" s="65"/>
    </row>
    <row r="38" customFormat="false" ht="12.75" hidden="false" customHeight="false" outlineLevel="0" collapsed="false">
      <c r="B38" s="66" t="s">
        <v>102</v>
      </c>
      <c r="C38" s="3"/>
      <c r="E38" s="62"/>
      <c r="K38" s="63"/>
      <c r="M38" s="64"/>
      <c r="N38" s="64"/>
      <c r="O38" s="65"/>
    </row>
    <row r="39" customFormat="false" ht="12.75" hidden="false" customHeight="false" outlineLevel="0" collapsed="false">
      <c r="B39" s="67" t="s">
        <v>103</v>
      </c>
      <c r="C39" s="3"/>
      <c r="E39" s="62"/>
      <c r="K39" s="63"/>
      <c r="M39" s="64"/>
      <c r="N39" s="64"/>
      <c r="O39" s="65"/>
    </row>
    <row r="40" customFormat="false" ht="12.75" hidden="false" customHeight="false" outlineLevel="0" collapsed="false">
      <c r="B40" s="6" t="s">
        <v>9</v>
      </c>
      <c r="C40" s="3"/>
      <c r="E40" s="62"/>
      <c r="K40" s="63"/>
      <c r="M40" s="64"/>
      <c r="N40" s="64"/>
      <c r="O40" s="65"/>
    </row>
    <row r="41" customFormat="false" ht="12.75" hidden="false" customHeight="false" outlineLevel="0" collapsed="false">
      <c r="B41" s="68"/>
    </row>
    <row r="42" customFormat="false" ht="12.75" hidden="false" customHeight="false" outlineLevel="0" collapsed="false">
      <c r="B42" s="69" t="s">
        <v>104</v>
      </c>
    </row>
    <row r="43" customFormat="false" ht="12.75" hidden="false" customHeight="false" outlineLevel="0" collapsed="false">
      <c r="B43" s="70" t="s">
        <v>105</v>
      </c>
    </row>
    <row r="44" customFormat="false" ht="12.75" hidden="false" customHeight="false" outlineLevel="0" collapsed="false">
      <c r="B44" s="2" t="s">
        <v>106</v>
      </c>
    </row>
    <row r="46" s="62" customFormat="true" ht="12.75" hidden="false" customHeight="false" outlineLevel="0" collapsed="false">
      <c r="A46" s="1"/>
      <c r="L46" s="71"/>
    </row>
    <row r="47" s="62" customFormat="true" ht="12.75" hidden="false" customHeight="false" outlineLevel="0" collapsed="false">
      <c r="A47" s="1"/>
      <c r="L47" s="71"/>
    </row>
    <row r="48" s="3" customFormat="true" ht="12.75" hidden="false" customHeight="false" outlineLevel="0" collapsed="false"/>
    <row r="49" s="3" customFormat="true" ht="12.75" hidden="false" customHeight="false" outlineLevel="0" collapsed="false"/>
    <row r="50" s="3" customFormat="true" ht="12.75" hidden="false" customHeight="false" outlineLevel="0" collapsed="false"/>
    <row r="51" s="3" customFormat="true" ht="12.75" hidden="false" customHeight="false" outlineLevel="0" collapsed="false"/>
    <row r="52" s="3" customFormat="true" ht="12.75" hidden="false" customHeight="false" outlineLevel="0" collapsed="false"/>
    <row r="53" s="3" customFormat="true" ht="12.75" hidden="false" customHeight="false" outlineLevel="0" collapsed="false"/>
    <row r="54" s="3" customFormat="true" ht="12.75" hidden="false" customHeight="false" outlineLevel="0" collapsed="false"/>
    <row r="55" s="3" customFormat="true" ht="12.75" hidden="false" customHeight="false" outlineLevel="0" collapsed="false"/>
  </sheetData>
  <mergeCells count="7">
    <mergeCell ref="A8:A9"/>
    <mergeCell ref="B8:B9"/>
    <mergeCell ref="C8:C9"/>
    <mergeCell ref="D8:D9"/>
    <mergeCell ref="E8:E9"/>
    <mergeCell ref="F8:K8"/>
    <mergeCell ref="L8:P8"/>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49"/>
  <sheetViews>
    <sheetView showFormulas="false" showGridLines="true" showRowColHeaders="true" showZeros="true" rightToLeft="false" tabSelected="false" showOutlineSymbols="true" defaultGridColor="true" view="pageBreakPreview" topLeftCell="A25" colorId="64" zoomScale="120" zoomScaleNormal="130" zoomScalePageLayoutView="120" workbookViewId="0">
      <selection pane="topLeft" activeCell="B47" activeCellId="0" sqref="B47"/>
    </sheetView>
  </sheetViews>
  <sheetFormatPr defaultColWidth="9.1484375" defaultRowHeight="12.75" zeroHeight="false" outlineLevelRow="0" outlineLevelCol="0"/>
  <cols>
    <col collapsed="false" customWidth="true" hidden="false" outlineLevel="0" max="1" min="1" style="3" width="16"/>
    <col collapsed="false" customWidth="true" hidden="false" outlineLevel="0" max="2" min="2" style="3" width="38.57"/>
    <col collapsed="false" customWidth="true" hidden="false" outlineLevel="0" max="3" min="3" style="3" width="16.57"/>
    <col collapsed="false" customWidth="true" hidden="false" outlineLevel="0" max="4" min="4" style="3" width="9.42"/>
    <col collapsed="false" customWidth="false" hidden="false" outlineLevel="0" max="1024" min="5" style="3" width="9.13"/>
  </cols>
  <sheetData>
    <row r="1" customFormat="false" ht="12.75" hidden="false" customHeight="false" outlineLevel="0" collapsed="false">
      <c r="A1" s="97"/>
      <c r="B1" s="97"/>
      <c r="C1" s="97"/>
      <c r="D1" s="98"/>
    </row>
    <row r="2" customFormat="false" ht="12.75" hidden="false" customHeight="false" outlineLevel="0" collapsed="false">
      <c r="C2" s="1"/>
    </row>
    <row r="3" customFormat="false" ht="12.75" hidden="false" customHeight="false" outlineLevel="0" collapsed="false">
      <c r="C3" s="1" t="s">
        <v>193</v>
      </c>
    </row>
    <row r="4" s="62" customFormat="true" ht="24.75" hidden="false" customHeight="true" outlineLevel="0" collapsed="false">
      <c r="C4" s="99" t="s">
        <v>194</v>
      </c>
      <c r="D4" s="77"/>
      <c r="E4" s="78"/>
    </row>
    <row r="5" customFormat="false" ht="16.5" hidden="false" customHeight="false" outlineLevel="0" collapsed="false">
      <c r="C5" s="1" t="s">
        <v>195</v>
      </c>
      <c r="D5" s="81"/>
      <c r="E5" s="100"/>
    </row>
    <row r="6" customFormat="false" ht="16.5" hidden="false" customHeight="false" outlineLevel="0" collapsed="false">
      <c r="C6" s="1"/>
      <c r="D6" s="81"/>
      <c r="E6" s="84"/>
    </row>
    <row r="7" customFormat="false" ht="16.5" hidden="false" customHeight="false" outlineLevel="0" collapsed="false">
      <c r="C7" s="101" t="s">
        <v>196</v>
      </c>
      <c r="D7" s="81"/>
      <c r="E7" s="84"/>
    </row>
    <row r="8" s="61" customFormat="true" ht="15.75" hidden="false" customHeight="false" outlineLevel="0" collapsed="false">
      <c r="C8" s="102"/>
    </row>
    <row r="9" s="61" customFormat="true" ht="15.75" hidden="false" customHeight="false" outlineLevel="0" collapsed="false">
      <c r="C9" s="102" t="s">
        <v>197</v>
      </c>
    </row>
    <row r="10" customFormat="false" ht="12.75" hidden="false" customHeight="false" outlineLevel="0" collapsed="false">
      <c r="A10" s="97"/>
      <c r="B10" s="97"/>
      <c r="C10" s="97"/>
      <c r="D10" s="98"/>
    </row>
    <row r="11" customFormat="false" ht="12.75" hidden="false" customHeight="false" outlineLevel="0" collapsed="false">
      <c r="A11" s="97"/>
      <c r="B11" s="97"/>
      <c r="C11" s="97"/>
      <c r="D11" s="98"/>
    </row>
    <row r="12" customFormat="false" ht="12.75" hidden="false" customHeight="false" outlineLevel="0" collapsed="false">
      <c r="A12" s="97"/>
      <c r="B12" s="97"/>
      <c r="C12" s="97"/>
      <c r="D12" s="98"/>
    </row>
    <row r="13" customFormat="false" ht="12.75" hidden="false" customHeight="false" outlineLevel="0" collapsed="false">
      <c r="A13" s="97"/>
      <c r="B13" s="97"/>
      <c r="C13" s="97"/>
      <c r="D13" s="98"/>
    </row>
    <row r="14" customFormat="false" ht="12.75" hidden="false" customHeight="false" outlineLevel="0" collapsed="false">
      <c r="B14" s="64" t="s">
        <v>198</v>
      </c>
    </row>
    <row r="16" customFormat="false" ht="12.75" hidden="false" customHeight="false" outlineLevel="0" collapsed="false">
      <c r="A16" s="8" t="s">
        <v>2</v>
      </c>
      <c r="B16" s="11"/>
      <c r="C16" s="12"/>
      <c r="D16" s="12"/>
      <c r="E16" s="13"/>
      <c r="F16" s="12"/>
      <c r="G16" s="8"/>
      <c r="H16" s="7"/>
      <c r="I16" s="7"/>
      <c r="J16" s="7"/>
      <c r="K16" s="7"/>
      <c r="L16" s="14"/>
      <c r="M16" s="14"/>
      <c r="N16" s="14"/>
      <c r="O16" s="14"/>
      <c r="P16" s="14"/>
    </row>
    <row r="17" customFormat="false" ht="12.75" hidden="false" customHeight="false" outlineLevel="0" collapsed="false">
      <c r="A17" s="8" t="s">
        <v>3</v>
      </c>
      <c r="B17" s="15"/>
      <c r="C17" s="16"/>
      <c r="D17" s="17"/>
      <c r="E17" s="18"/>
      <c r="F17" s="12"/>
      <c r="G17" s="7"/>
      <c r="H17" s="7"/>
      <c r="I17" s="7"/>
      <c r="J17" s="7"/>
      <c r="K17" s="7"/>
      <c r="L17" s="6"/>
      <c r="M17" s="10"/>
      <c r="N17" s="6"/>
      <c r="O17" s="6"/>
      <c r="P17" s="6"/>
    </row>
    <row r="18" customFormat="false" ht="12.75" hidden="false" customHeight="false" outlineLevel="0" collapsed="false">
      <c r="A18" s="8" t="s">
        <v>4</v>
      </c>
      <c r="B18" s="11"/>
      <c r="C18" s="12"/>
      <c r="D18" s="12"/>
      <c r="E18" s="13"/>
      <c r="F18" s="12"/>
      <c r="G18" s="8"/>
      <c r="H18" s="7"/>
      <c r="I18" s="7"/>
      <c r="J18" s="7"/>
      <c r="K18" s="7"/>
      <c r="L18" s="14"/>
      <c r="M18" s="14"/>
      <c r="N18" s="14"/>
      <c r="O18" s="14"/>
      <c r="P18" s="14"/>
    </row>
    <row r="19" customFormat="false" ht="12.75" hidden="false" customHeight="false" outlineLevel="0" collapsed="false">
      <c r="A19" s="8" t="s">
        <v>5</v>
      </c>
      <c r="B19" s="11"/>
      <c r="C19" s="12"/>
      <c r="D19" s="12"/>
      <c r="E19" s="13"/>
      <c r="F19" s="12"/>
      <c r="G19" s="14"/>
      <c r="H19" s="7"/>
      <c r="I19" s="7"/>
      <c r="J19" s="7"/>
      <c r="K19" s="7"/>
      <c r="L19" s="14"/>
    </row>
    <row r="20" customFormat="false" ht="12.75" hidden="false" customHeight="false" outlineLevel="0" collapsed="false">
      <c r="A20" s="64"/>
      <c r="B20" s="6" t="s">
        <v>9</v>
      </c>
    </row>
    <row r="21" customFormat="false" ht="26.25" hidden="false" customHeight="true" outlineLevel="0" collapsed="false">
      <c r="A21" s="103" t="s">
        <v>10</v>
      </c>
      <c r="B21" s="103" t="s">
        <v>199</v>
      </c>
      <c r="C21" s="103" t="s">
        <v>200</v>
      </c>
    </row>
    <row r="22" customFormat="false" ht="12.75" hidden="false" customHeight="false" outlineLevel="0" collapsed="false">
      <c r="A22" s="104" t="s">
        <v>201</v>
      </c>
      <c r="B22" s="105" t="str">
        <f aca="false">TS1!G1</f>
        <v>Labiekārtošanas darbi - Kad. nr. 17000420660, E. Tise iela nr. 67</v>
      </c>
      <c r="C22" s="106" t="n">
        <f aca="false">TS1!P97</f>
        <v>0</v>
      </c>
    </row>
    <row r="23" customFormat="false" ht="12.75" hidden="false" customHeight="false" outlineLevel="0" collapsed="false">
      <c r="A23" s="104" t="s">
        <v>202</v>
      </c>
      <c r="B23" s="105" t="str">
        <f aca="false">TS2!G1</f>
        <v>Labiekārtošanas darbi - Kad. nr. 17000420661, E. Tise iela nr. 69</v>
      </c>
      <c r="C23" s="106" t="n">
        <f aca="false">TS2!P96</f>
        <v>0</v>
      </c>
    </row>
    <row r="24" customFormat="false" ht="12.75" hidden="false" customHeight="false" outlineLevel="0" collapsed="false">
      <c r="A24" s="104" t="s">
        <v>203</v>
      </c>
      <c r="B24" s="105" t="str">
        <f aca="false">TS3!G1</f>
        <v>Labiekārtošanas darbi - Kad . nr. 17000420664, E. Tise iela nr. 75</v>
      </c>
      <c r="C24" s="106" t="n">
        <f aca="false">TS3!P93</f>
        <v>0</v>
      </c>
    </row>
    <row r="25" customFormat="false" ht="12.75" hidden="false" customHeight="false" outlineLevel="0" collapsed="false">
      <c r="A25" s="104" t="s">
        <v>204</v>
      </c>
      <c r="B25" s="105" t="str">
        <f aca="false">TS4!G1</f>
        <v>Labiekārtošanas darbi - Kad. nr. 17000420846, E. Tise iela</v>
      </c>
      <c r="C25" s="106" t="n">
        <f aca="false">TS4!P27</f>
        <v>0</v>
      </c>
    </row>
    <row r="26" customFormat="false" ht="12.75" hidden="false" customHeight="false" outlineLevel="0" collapsed="false">
      <c r="A26" s="104" t="s">
        <v>205</v>
      </c>
      <c r="B26" s="105" t="str">
        <f aca="false">ELT!G1</f>
        <v>Teritorijas apgaismojuma izbūve</v>
      </c>
      <c r="C26" s="106" t="n">
        <f aca="false">ELT!P44</f>
        <v>0</v>
      </c>
    </row>
    <row r="27" customFormat="false" ht="12.75" hidden="false" customHeight="false" outlineLevel="0" collapsed="false">
      <c r="A27" s="104" t="s">
        <v>206</v>
      </c>
      <c r="B27" s="105" t="str">
        <f aca="false">LKT!G1</f>
        <v>Lietus kanalizācijas tīklu izbūve</v>
      </c>
      <c r="C27" s="106" t="n">
        <f aca="false">LKT!P36</f>
        <v>0</v>
      </c>
    </row>
    <row r="28" customFormat="false" ht="12.75" hidden="false" customHeight="false" outlineLevel="0" collapsed="false">
      <c r="A28" s="104"/>
      <c r="B28" s="105"/>
      <c r="C28" s="106"/>
    </row>
    <row r="29" customFormat="false" ht="12.75" hidden="false" customHeight="false" outlineLevel="0" collapsed="false">
      <c r="A29" s="107" t="s">
        <v>207</v>
      </c>
      <c r="B29" s="107"/>
      <c r="C29" s="108" t="n">
        <f aca="false">SUM(C22:C27)</f>
        <v>0</v>
      </c>
    </row>
    <row r="30" customFormat="false" ht="12.75" hidden="false" customHeight="false" outlineLevel="0" collapsed="false">
      <c r="A30" s="107"/>
      <c r="B30" s="107"/>
      <c r="C30" s="109"/>
    </row>
    <row r="31" customFormat="false" ht="12.75" hidden="false" customHeight="false" outlineLevel="0" collapsed="false">
      <c r="A31" s="110" t="s">
        <v>208</v>
      </c>
      <c r="B31" s="111" t="n">
        <v>0.21</v>
      </c>
      <c r="C31" s="112" t="n">
        <f aca="false">C29*B31</f>
        <v>0</v>
      </c>
    </row>
    <row r="33" customFormat="false" ht="12.75" hidden="false" customHeight="false" outlineLevel="0" collapsed="false">
      <c r="G33" s="97"/>
      <c r="H33" s="97"/>
      <c r="O33" s="1"/>
    </row>
    <row r="34" customFormat="false" ht="12.75" hidden="false" customHeight="false" outlineLevel="0" collapsed="false">
      <c r="I34" s="101"/>
      <c r="M34" s="113"/>
      <c r="N34" s="113"/>
      <c r="O34" s="1"/>
    </row>
    <row r="35" customFormat="false" ht="15.75" hidden="false" customHeight="false" outlineLevel="0" collapsed="false">
      <c r="A35" s="1"/>
      <c r="B35" s="60"/>
      <c r="C35" s="61"/>
      <c r="E35" s="62"/>
      <c r="K35" s="63"/>
      <c r="M35" s="64"/>
      <c r="N35" s="64"/>
      <c r="O35" s="65"/>
    </row>
    <row r="36" customFormat="false" ht="15.75" hidden="false" customHeight="false" outlineLevel="0" collapsed="false">
      <c r="A36" s="1"/>
      <c r="B36" s="60"/>
      <c r="C36" s="61"/>
      <c r="E36" s="62"/>
      <c r="K36" s="63"/>
      <c r="M36" s="64"/>
      <c r="N36" s="64"/>
      <c r="O36" s="65"/>
    </row>
    <row r="37" customFormat="false" ht="12.75" hidden="false" customHeight="false" outlineLevel="0" collapsed="false">
      <c r="A37" s="1"/>
      <c r="B37" s="66" t="s">
        <v>102</v>
      </c>
      <c r="E37" s="62"/>
      <c r="K37" s="63"/>
      <c r="M37" s="64"/>
      <c r="N37" s="64"/>
      <c r="O37" s="65"/>
    </row>
    <row r="38" customFormat="false" ht="12.75" hidden="false" customHeight="false" outlineLevel="0" collapsed="false">
      <c r="A38" s="1"/>
      <c r="B38" s="67" t="s">
        <v>103</v>
      </c>
      <c r="E38" s="62"/>
      <c r="K38" s="63"/>
      <c r="M38" s="64"/>
      <c r="N38" s="64"/>
      <c r="O38" s="65"/>
    </row>
    <row r="39" customFormat="false" ht="12.75" hidden="false" customHeight="false" outlineLevel="0" collapsed="false">
      <c r="A39" s="1"/>
      <c r="B39" s="67"/>
      <c r="E39" s="62"/>
      <c r="K39" s="63"/>
      <c r="M39" s="64"/>
      <c r="N39" s="64"/>
      <c r="O39" s="65"/>
    </row>
    <row r="40" customFormat="false" ht="12.75" hidden="false" customHeight="false" outlineLevel="0" collapsed="false">
      <c r="A40" s="1"/>
      <c r="B40" s="67"/>
      <c r="E40" s="62"/>
      <c r="K40" s="63"/>
      <c r="M40" s="64"/>
      <c r="N40" s="64"/>
      <c r="O40" s="65"/>
    </row>
    <row r="41" customFormat="false" ht="12.75" hidden="false" customHeight="false" outlineLevel="0" collapsed="false">
      <c r="A41" s="1"/>
      <c r="B41" s="6" t="s">
        <v>9</v>
      </c>
      <c r="E41" s="62"/>
      <c r="K41" s="63"/>
      <c r="M41" s="64"/>
      <c r="N41" s="64"/>
      <c r="O41" s="65"/>
    </row>
    <row r="42" customFormat="false" ht="12.75" hidden="false" customHeight="false" outlineLevel="0" collapsed="false">
      <c r="A42" s="1"/>
      <c r="B42" s="70"/>
      <c r="E42" s="62"/>
      <c r="K42" s="63"/>
      <c r="M42" s="64"/>
      <c r="N42" s="64"/>
      <c r="O42" s="65"/>
    </row>
    <row r="43" customFormat="false" ht="12.75" hidden="false" customHeight="false" outlineLevel="0" collapsed="false">
      <c r="A43" s="1"/>
      <c r="B43" s="68"/>
      <c r="C43" s="1"/>
    </row>
    <row r="44" customFormat="false" ht="12.75" hidden="false" customHeight="false" outlineLevel="0" collapsed="false">
      <c r="A44" s="1"/>
      <c r="B44" s="69" t="s">
        <v>104</v>
      </c>
      <c r="C44" s="1"/>
    </row>
    <row r="45" customFormat="false" ht="12.75" hidden="false" customHeight="false" outlineLevel="0" collapsed="false">
      <c r="A45" s="1"/>
      <c r="B45" s="70" t="s">
        <v>105</v>
      </c>
      <c r="C45" s="1"/>
    </row>
    <row r="46" customFormat="false" ht="12.75" hidden="false" customHeight="false" outlineLevel="0" collapsed="false">
      <c r="A46" s="1"/>
      <c r="B46" s="2"/>
      <c r="C46" s="1"/>
    </row>
    <row r="47" customFormat="false" ht="12.75" hidden="false" customHeight="false" outlineLevel="0" collapsed="false">
      <c r="A47" s="1"/>
      <c r="B47" s="2" t="s">
        <v>106</v>
      </c>
      <c r="C47" s="1"/>
    </row>
    <row r="48" customFormat="false" ht="12.75" hidden="false" customHeight="false" outlineLevel="0" collapsed="false">
      <c r="A48" s="1"/>
      <c r="B48" s="2"/>
      <c r="C48" s="1"/>
    </row>
    <row r="49" s="62" customFormat="true" ht="12.75" hidden="false" customHeight="false" outlineLevel="0" collapsed="false">
      <c r="A49" s="1"/>
      <c r="L49" s="71"/>
    </row>
  </sheetData>
  <printOptions headings="false" gridLines="false" gridLinesSet="true" horizontalCentered="false" verticalCentered="false"/>
  <pageMargins left="0.7" right="0.7" top="0.75" bottom="0.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P56"/>
  <sheetViews>
    <sheetView showFormulas="false" showGridLines="true" showRowColHeaders="true" showZeros="true" rightToLeft="false" tabSelected="true" showOutlineSymbols="true" defaultGridColor="true" view="pageBreakPreview" topLeftCell="A1" colorId="64" zoomScale="130" zoomScaleNormal="120" zoomScalePageLayoutView="130" workbookViewId="0">
      <selection pane="topLeft" activeCell="B29" activeCellId="0" sqref="B29"/>
    </sheetView>
  </sheetViews>
  <sheetFormatPr defaultColWidth="9.1484375" defaultRowHeight="12.75" zeroHeight="false" outlineLevelRow="0" outlineLevelCol="0"/>
  <cols>
    <col collapsed="false" customWidth="true" hidden="false" outlineLevel="0" max="1" min="1" style="62" width="6.57"/>
    <col collapsed="false" customWidth="true" hidden="false" outlineLevel="0" max="2" min="2" style="62" width="6.29"/>
    <col collapsed="false" customWidth="true" hidden="false" outlineLevel="0" max="3" min="3" style="62" width="46.42"/>
    <col collapsed="false" customWidth="true" hidden="false" outlineLevel="0" max="4" min="4" style="62" width="6.14"/>
    <col collapsed="false" customWidth="true" hidden="false" outlineLevel="0" max="5" min="5" style="62" width="10.13"/>
    <col collapsed="false" customWidth="true" hidden="false" outlineLevel="0" max="6" min="6" style="62" width="10"/>
    <col collapsed="false" customWidth="true" hidden="false" outlineLevel="0" max="7" min="7" style="62" width="10.58"/>
    <col collapsed="false" customWidth="true" hidden="false" outlineLevel="0" max="8" min="8" style="62" width="10"/>
    <col collapsed="false" customWidth="false" hidden="false" outlineLevel="0" max="1024" min="9" style="62" width="9.13"/>
  </cols>
  <sheetData>
    <row r="1" customFormat="false" ht="12.75" hidden="false" customHeight="false" outlineLevel="0" collapsed="false">
      <c r="C1" s="114" t="s">
        <v>209</v>
      </c>
    </row>
    <row r="2" customFormat="false" ht="12.75" hidden="false" customHeight="false" outlineLevel="0" collapsed="false">
      <c r="E2" s="114"/>
    </row>
    <row r="3" s="3" customFormat="true" ht="12.75" hidden="false" customHeight="false" outlineLevel="0" collapsed="false">
      <c r="A3" s="8" t="s">
        <v>2</v>
      </c>
      <c r="B3" s="11"/>
      <c r="C3" s="12"/>
      <c r="D3" s="12"/>
      <c r="E3" s="13"/>
      <c r="F3" s="12"/>
      <c r="G3" s="8"/>
      <c r="H3" s="7"/>
      <c r="I3" s="7"/>
      <c r="J3" s="7"/>
      <c r="K3" s="7"/>
      <c r="L3" s="14"/>
      <c r="M3" s="14"/>
      <c r="N3" s="14"/>
      <c r="O3" s="14"/>
      <c r="P3" s="14"/>
    </row>
    <row r="4" s="3" customFormat="true" ht="12.75" hidden="false" customHeight="false" outlineLevel="0" collapsed="false">
      <c r="A4" s="8" t="s">
        <v>3</v>
      </c>
      <c r="B4" s="15"/>
      <c r="C4" s="16"/>
      <c r="D4" s="17"/>
      <c r="E4" s="18"/>
      <c r="F4" s="12"/>
      <c r="G4" s="7"/>
      <c r="H4" s="7"/>
      <c r="I4" s="7"/>
      <c r="J4" s="7"/>
      <c r="K4" s="7"/>
      <c r="L4" s="6"/>
      <c r="M4" s="10"/>
      <c r="N4" s="6"/>
      <c r="O4" s="6"/>
      <c r="P4" s="6"/>
    </row>
    <row r="5" s="3" customFormat="true" ht="12.75" hidden="false" customHeight="false" outlineLevel="0" collapsed="false">
      <c r="A5" s="8" t="s">
        <v>4</v>
      </c>
      <c r="B5" s="11"/>
      <c r="C5" s="12"/>
      <c r="D5" s="12"/>
      <c r="E5" s="13"/>
      <c r="F5" s="12"/>
      <c r="G5" s="8"/>
      <c r="H5" s="7"/>
      <c r="I5" s="7"/>
      <c r="J5" s="7"/>
      <c r="K5" s="7"/>
      <c r="L5" s="14"/>
      <c r="M5" s="14"/>
      <c r="N5" s="14"/>
      <c r="O5" s="14"/>
      <c r="P5" s="14"/>
    </row>
    <row r="6" s="3" customFormat="true" ht="12.75" hidden="false" customHeight="false" outlineLevel="0" collapsed="false">
      <c r="A6" s="8" t="s">
        <v>5</v>
      </c>
      <c r="B6" s="11"/>
      <c r="C6" s="12"/>
      <c r="D6" s="12"/>
      <c r="E6" s="13"/>
      <c r="F6" s="12"/>
      <c r="G6" s="14"/>
      <c r="H6" s="7"/>
      <c r="I6" s="7"/>
      <c r="J6" s="7"/>
      <c r="K6" s="7"/>
      <c r="L6" s="14"/>
    </row>
    <row r="7" s="3" customFormat="true" ht="12.75" hidden="false" customHeight="false" outlineLevel="0" collapsed="false">
      <c r="A7" s="64"/>
      <c r="D7" s="101" t="s">
        <v>210</v>
      </c>
      <c r="E7" s="115" t="n">
        <f aca="false">E21</f>
        <v>0</v>
      </c>
      <c r="M7" s="1"/>
    </row>
    <row r="8" customFormat="false" ht="12.75" hidden="false" customHeight="false" outlineLevel="0" collapsed="false">
      <c r="A8" s="116"/>
      <c r="B8" s="116"/>
      <c r="D8" s="101" t="s">
        <v>211</v>
      </c>
      <c r="E8" s="115" t="n">
        <f aca="false">I17</f>
        <v>0</v>
      </c>
      <c r="F8" s="117"/>
      <c r="G8" s="70"/>
      <c r="H8" s="3"/>
      <c r="I8" s="70"/>
      <c r="J8" s="118"/>
    </row>
    <row r="9" customFormat="false" ht="12.75" hidden="false" customHeight="true" outlineLevel="0" collapsed="false">
      <c r="A9" s="119" t="s">
        <v>10</v>
      </c>
      <c r="B9" s="119" t="s">
        <v>212</v>
      </c>
      <c r="C9" s="120" t="s">
        <v>213</v>
      </c>
      <c r="D9" s="120"/>
      <c r="E9" s="119" t="s">
        <v>214</v>
      </c>
      <c r="F9" s="121" t="s">
        <v>215</v>
      </c>
      <c r="G9" s="121"/>
      <c r="H9" s="121"/>
      <c r="I9" s="119" t="s">
        <v>216</v>
      </c>
    </row>
    <row r="10" customFormat="false" ht="25.5" hidden="false" customHeight="false" outlineLevel="0" collapsed="false">
      <c r="A10" s="119"/>
      <c r="B10" s="119"/>
      <c r="C10" s="120"/>
      <c r="D10" s="120"/>
      <c r="E10" s="119"/>
      <c r="F10" s="120" t="s">
        <v>217</v>
      </c>
      <c r="G10" s="120" t="s">
        <v>218</v>
      </c>
      <c r="H10" s="120" t="s">
        <v>219</v>
      </c>
      <c r="I10" s="119"/>
    </row>
    <row r="11" customFormat="false" ht="12.75" hidden="false" customHeight="false" outlineLevel="0" collapsed="false">
      <c r="A11" s="122" t="s">
        <v>201</v>
      </c>
      <c r="B11" s="123" t="s">
        <v>201</v>
      </c>
      <c r="C11" s="124" t="str">
        <f aca="false">TS1!G1</f>
        <v>Labiekārtošanas darbi - Kad. nr. 17000420660, E. Tise iela nr. 67</v>
      </c>
      <c r="D11" s="124"/>
      <c r="E11" s="125" t="n">
        <f aca="false">TS1!P94</f>
        <v>0</v>
      </c>
      <c r="F11" s="125" t="n">
        <f aca="false">TS1!M94</f>
        <v>0</v>
      </c>
      <c r="G11" s="125" t="n">
        <f aca="false">TS1!N94</f>
        <v>0</v>
      </c>
      <c r="H11" s="125" t="n">
        <f aca="false">TS1!O94</f>
        <v>0</v>
      </c>
      <c r="I11" s="125" t="n">
        <f aca="false">TS1!L94</f>
        <v>0</v>
      </c>
    </row>
    <row r="12" customFormat="false" ht="12.75" hidden="false" customHeight="false" outlineLevel="0" collapsed="false">
      <c r="A12" s="122" t="s">
        <v>202</v>
      </c>
      <c r="B12" s="123" t="s">
        <v>202</v>
      </c>
      <c r="C12" s="124" t="str">
        <f aca="false">TS2!G1</f>
        <v>Labiekārtošanas darbi - Kad. nr. 17000420661, E. Tise iela nr. 69</v>
      </c>
      <c r="D12" s="124"/>
      <c r="E12" s="125" t="n">
        <f aca="false">TS2!P93</f>
        <v>0</v>
      </c>
      <c r="F12" s="125" t="n">
        <f aca="false">TS2!M93</f>
        <v>0</v>
      </c>
      <c r="G12" s="125" t="n">
        <f aca="false">TS2!N93</f>
        <v>0</v>
      </c>
      <c r="H12" s="125" t="n">
        <f aca="false">TS2!O93</f>
        <v>0</v>
      </c>
      <c r="I12" s="125" t="n">
        <f aca="false">TS2!L93</f>
        <v>0</v>
      </c>
    </row>
    <row r="13" customFormat="false" ht="12.75" hidden="false" customHeight="false" outlineLevel="0" collapsed="false">
      <c r="A13" s="122" t="s">
        <v>203</v>
      </c>
      <c r="B13" s="123" t="s">
        <v>203</v>
      </c>
      <c r="C13" s="124" t="str">
        <f aca="false">TS3!G1</f>
        <v>Labiekārtošanas darbi - Kad . nr. 17000420664, E. Tise iela nr. 75</v>
      </c>
      <c r="D13" s="124"/>
      <c r="E13" s="125" t="n">
        <f aca="false">TS3!P90</f>
        <v>0</v>
      </c>
      <c r="F13" s="125" t="n">
        <f aca="false">TS3!M90</f>
        <v>0</v>
      </c>
      <c r="G13" s="125" t="n">
        <f aca="false">TS3!N90</f>
        <v>0</v>
      </c>
      <c r="H13" s="125" t="n">
        <f aca="false">TS3!O90</f>
        <v>0</v>
      </c>
      <c r="I13" s="125" t="n">
        <f aca="false">TS3!L90</f>
        <v>0</v>
      </c>
    </row>
    <row r="14" customFormat="false" ht="12.75" hidden="false" customHeight="false" outlineLevel="0" collapsed="false">
      <c r="A14" s="122" t="s">
        <v>204</v>
      </c>
      <c r="B14" s="123" t="s">
        <v>204</v>
      </c>
      <c r="C14" s="126" t="str">
        <f aca="false">TS4!G1</f>
        <v>Labiekārtošanas darbi - Kad. nr. 17000420846, E. Tise iela</v>
      </c>
      <c r="D14" s="126"/>
      <c r="E14" s="125" t="n">
        <f aca="false">TS4!P24</f>
        <v>0</v>
      </c>
      <c r="F14" s="125" t="n">
        <f aca="false">TS4!M24</f>
        <v>0</v>
      </c>
      <c r="G14" s="125" t="n">
        <f aca="false">TS4!N24</f>
        <v>0</v>
      </c>
      <c r="H14" s="125" t="n">
        <f aca="false">TS4!O24</f>
        <v>0</v>
      </c>
      <c r="I14" s="125" t="n">
        <f aca="false">TS4!L24</f>
        <v>0</v>
      </c>
    </row>
    <row r="15" customFormat="false" ht="12.75" hidden="false" customHeight="false" outlineLevel="0" collapsed="false">
      <c r="A15" s="122" t="s">
        <v>205</v>
      </c>
      <c r="B15" s="123" t="s">
        <v>205</v>
      </c>
      <c r="C15" s="124" t="str">
        <f aca="false">'kopt '!B26</f>
        <v>Teritorijas apgaismojuma izbūve</v>
      </c>
      <c r="D15" s="124"/>
      <c r="E15" s="125" t="n">
        <f aca="false">ELT!P41</f>
        <v>0</v>
      </c>
      <c r="F15" s="125" t="n">
        <f aca="false">ELT!M41</f>
        <v>0</v>
      </c>
      <c r="G15" s="125" t="n">
        <f aca="false">ELT!N41</f>
        <v>0</v>
      </c>
      <c r="H15" s="125" t="n">
        <f aca="false">ELT!O41</f>
        <v>0</v>
      </c>
      <c r="I15" s="125" t="n">
        <f aca="false">ELT!L41</f>
        <v>0</v>
      </c>
    </row>
    <row r="16" customFormat="false" ht="13.5" hidden="false" customHeight="false" outlineLevel="0" collapsed="false">
      <c r="A16" s="122" t="s">
        <v>206</v>
      </c>
      <c r="B16" s="123" t="s">
        <v>206</v>
      </c>
      <c r="C16" s="124" t="str">
        <f aca="false">'kopt '!B27</f>
        <v>Lietus kanalizācijas tīklu izbūve</v>
      </c>
      <c r="D16" s="124"/>
      <c r="E16" s="125" t="n">
        <f aca="false">LKT!P33</f>
        <v>0</v>
      </c>
      <c r="F16" s="125" t="n">
        <f aca="false">LKT!M33</f>
        <v>0</v>
      </c>
      <c r="G16" s="125" t="n">
        <f aca="false">LKT!N33</f>
        <v>0</v>
      </c>
      <c r="H16" s="125" t="n">
        <f aca="false">LKT!O33</f>
        <v>0</v>
      </c>
      <c r="I16" s="125" t="n">
        <f aca="false">LKT!L33</f>
        <v>0</v>
      </c>
    </row>
    <row r="17" s="132" customFormat="true" ht="16.5" hidden="false" customHeight="false" outlineLevel="0" collapsed="false">
      <c r="A17" s="127"/>
      <c r="B17" s="127"/>
      <c r="C17" s="128" t="s">
        <v>207</v>
      </c>
      <c r="D17" s="129"/>
      <c r="E17" s="130" t="n">
        <f aca="false">SUM(E11:E16)</f>
        <v>0</v>
      </c>
      <c r="F17" s="130" t="n">
        <f aca="false">SUM(F11:F16)</f>
        <v>0</v>
      </c>
      <c r="G17" s="130" t="n">
        <f aca="false">SUM(G11:G16)</f>
        <v>0</v>
      </c>
      <c r="H17" s="130" t="n">
        <f aca="false">SUM(H11:H16)</f>
        <v>0</v>
      </c>
      <c r="I17" s="130" t="n">
        <f aca="false">SUM(I11:I16)</f>
        <v>0</v>
      </c>
      <c r="J17" s="131"/>
      <c r="K17" s="131"/>
    </row>
    <row r="18" s="132" customFormat="true" ht="15.75" hidden="false" customHeight="false" outlineLevel="0" collapsed="false">
      <c r="A18" s="70"/>
      <c r="B18" s="70"/>
      <c r="C18" s="133" t="s">
        <v>220</v>
      </c>
      <c r="D18" s="134" t="n">
        <v>0.01</v>
      </c>
      <c r="E18" s="135" t="n">
        <f aca="false">E17*D18</f>
        <v>0</v>
      </c>
      <c r="F18" s="101"/>
      <c r="G18" s="101"/>
      <c r="H18" s="101"/>
      <c r="I18" s="136"/>
      <c r="J18" s="131"/>
      <c r="K18" s="131"/>
    </row>
    <row r="19" s="132" customFormat="true" ht="15.75" hidden="false" customHeight="false" outlineLevel="0" collapsed="false">
      <c r="A19" s="70"/>
      <c r="B19" s="70"/>
      <c r="C19" s="137" t="s">
        <v>221</v>
      </c>
      <c r="D19" s="134"/>
      <c r="E19" s="138" t="n">
        <v>1</v>
      </c>
      <c r="F19" s="101"/>
      <c r="G19" s="101"/>
      <c r="H19" s="101"/>
      <c r="I19" s="136"/>
      <c r="J19" s="131"/>
      <c r="K19" s="131"/>
    </row>
    <row r="20" s="132" customFormat="true" ht="16.5" hidden="false" customHeight="false" outlineLevel="0" collapsed="false">
      <c r="A20" s="139"/>
      <c r="B20" s="139"/>
      <c r="C20" s="140" t="s">
        <v>222</v>
      </c>
      <c r="D20" s="141" t="n">
        <v>0.01</v>
      </c>
      <c r="E20" s="142" t="n">
        <f aca="false">D20*E17</f>
        <v>0</v>
      </c>
      <c r="F20" s="101"/>
      <c r="G20" s="101"/>
      <c r="H20" s="101"/>
      <c r="I20" s="136"/>
      <c r="J20" s="131"/>
      <c r="K20" s="131"/>
    </row>
    <row r="21" s="132" customFormat="true" ht="17.25" hidden="false" customHeight="false" outlineLevel="0" collapsed="false">
      <c r="A21" s="143"/>
      <c r="B21" s="143"/>
      <c r="C21" s="144" t="s">
        <v>223</v>
      </c>
      <c r="D21" s="145"/>
      <c r="E21" s="146" t="n">
        <f aca="false">E17+E18+E20</f>
        <v>0</v>
      </c>
      <c r="F21" s="101"/>
      <c r="G21" s="101"/>
      <c r="H21" s="101"/>
      <c r="I21" s="136"/>
      <c r="J21" s="147"/>
      <c r="K21" s="131"/>
    </row>
    <row r="22" s="3" customFormat="true" ht="12.75" hidden="false" customHeight="false" outlineLevel="0" collapsed="false">
      <c r="J22" s="101"/>
      <c r="N22" s="113"/>
      <c r="O22" s="113"/>
      <c r="P22" s="1"/>
    </row>
    <row r="23" s="3" customFormat="true" ht="12.75" hidden="false" customHeight="false" outlineLevel="0" collapsed="false">
      <c r="A23" s="1"/>
      <c r="B23" s="66" t="s">
        <v>224</v>
      </c>
      <c r="E23" s="62"/>
      <c r="K23" s="63"/>
      <c r="M23" s="64"/>
      <c r="N23" s="64"/>
      <c r="O23" s="65"/>
    </row>
    <row r="24" s="3" customFormat="true" ht="12.75" hidden="false" customHeight="false" outlineLevel="0" collapsed="false">
      <c r="A24" s="1"/>
      <c r="B24" s="148" t="s">
        <v>103</v>
      </c>
      <c r="E24" s="62"/>
      <c r="K24" s="63"/>
      <c r="M24" s="64"/>
      <c r="N24" s="64"/>
      <c r="O24" s="65"/>
    </row>
    <row r="25" s="3" customFormat="true" ht="12.75" hidden="false" customHeight="false" outlineLevel="0" collapsed="false">
      <c r="A25" s="1"/>
      <c r="B25" s="6" t="s">
        <v>9</v>
      </c>
      <c r="E25" s="62"/>
      <c r="K25" s="63"/>
      <c r="M25" s="64"/>
      <c r="N25" s="64"/>
      <c r="O25" s="65"/>
    </row>
    <row r="26" s="3" customFormat="true" ht="12.75" hidden="false" customHeight="false" outlineLevel="0" collapsed="false">
      <c r="A26" s="1"/>
      <c r="B26" s="68"/>
      <c r="C26" s="1"/>
    </row>
    <row r="27" s="3" customFormat="true" ht="12.75" hidden="false" customHeight="false" outlineLevel="0" collapsed="false">
      <c r="A27" s="1"/>
      <c r="B27" s="69" t="s">
        <v>104</v>
      </c>
      <c r="C27" s="1"/>
    </row>
    <row r="28" s="3" customFormat="true" ht="12.75" hidden="false" customHeight="false" outlineLevel="0" collapsed="false">
      <c r="A28" s="1"/>
      <c r="B28" s="118" t="s">
        <v>105</v>
      </c>
      <c r="C28" s="1"/>
    </row>
    <row r="29" s="3" customFormat="true" ht="12.75" hidden="false" customHeight="false" outlineLevel="0" collapsed="false">
      <c r="A29" s="1"/>
      <c r="B29" s="3" t="s">
        <v>106</v>
      </c>
      <c r="C29" s="1"/>
    </row>
    <row r="30" customFormat="false" ht="6" hidden="false" customHeight="true" outlineLevel="0" collapsed="false">
      <c r="A30" s="149" t="s">
        <v>225</v>
      </c>
      <c r="B30" s="149"/>
      <c r="C30" s="149"/>
      <c r="D30" s="149"/>
      <c r="E30" s="149"/>
      <c r="F30" s="149"/>
      <c r="G30" s="149"/>
      <c r="H30" s="149"/>
      <c r="I30" s="149"/>
      <c r="M30" s="71"/>
    </row>
    <row r="31" customFormat="false" ht="6" hidden="false" customHeight="true" outlineLevel="0" collapsed="false">
      <c r="A31" s="149"/>
      <c r="B31" s="149"/>
      <c r="C31" s="149"/>
      <c r="D31" s="149"/>
      <c r="E31" s="149"/>
      <c r="F31" s="149"/>
      <c r="G31" s="149"/>
      <c r="H31" s="149"/>
      <c r="I31" s="149"/>
      <c r="M31" s="71"/>
    </row>
    <row r="32" customFormat="false" ht="6" hidden="false" customHeight="true" outlineLevel="0" collapsed="false">
      <c r="A32" s="149"/>
      <c r="B32" s="149"/>
      <c r="C32" s="149"/>
      <c r="D32" s="149"/>
      <c r="E32" s="149"/>
      <c r="F32" s="149"/>
      <c r="G32" s="149"/>
      <c r="H32" s="149"/>
      <c r="I32" s="149"/>
      <c r="M32" s="71"/>
    </row>
    <row r="33" customFormat="false" ht="6" hidden="false" customHeight="true" outlineLevel="0" collapsed="false">
      <c r="A33" s="149"/>
      <c r="B33" s="149"/>
      <c r="C33" s="149"/>
      <c r="D33" s="149"/>
      <c r="E33" s="149"/>
      <c r="F33" s="149"/>
      <c r="G33" s="149"/>
      <c r="H33" s="149"/>
      <c r="I33" s="149"/>
      <c r="M33" s="71"/>
    </row>
    <row r="34" customFormat="false" ht="6" hidden="false" customHeight="true" outlineLevel="0" collapsed="false">
      <c r="A34" s="149"/>
      <c r="B34" s="149"/>
      <c r="C34" s="149"/>
      <c r="D34" s="149"/>
      <c r="E34" s="149"/>
      <c r="F34" s="149"/>
      <c r="G34" s="149"/>
      <c r="H34" s="149"/>
      <c r="I34" s="149"/>
    </row>
    <row r="35" customFormat="false" ht="6" hidden="false" customHeight="true" outlineLevel="0" collapsed="false">
      <c r="A35" s="149"/>
      <c r="B35" s="149"/>
      <c r="C35" s="149"/>
      <c r="D35" s="149"/>
      <c r="E35" s="149"/>
      <c r="F35" s="149"/>
      <c r="G35" s="149"/>
      <c r="H35" s="149"/>
      <c r="I35" s="149"/>
    </row>
    <row r="36" customFormat="false" ht="6" hidden="false" customHeight="true" outlineLevel="0" collapsed="false">
      <c r="A36" s="149"/>
      <c r="B36" s="149"/>
      <c r="C36" s="149"/>
      <c r="D36" s="149"/>
      <c r="E36" s="149"/>
      <c r="F36" s="149"/>
      <c r="G36" s="149"/>
      <c r="H36" s="149"/>
      <c r="I36" s="149"/>
    </row>
    <row r="37" customFormat="false" ht="6" hidden="false" customHeight="true" outlineLevel="0" collapsed="false">
      <c r="A37" s="149"/>
      <c r="B37" s="149"/>
      <c r="C37" s="149"/>
      <c r="D37" s="149"/>
      <c r="E37" s="149"/>
      <c r="F37" s="149"/>
      <c r="G37" s="149"/>
      <c r="H37" s="149"/>
      <c r="I37" s="149"/>
    </row>
    <row r="38" customFormat="false" ht="6" hidden="false" customHeight="true" outlineLevel="0" collapsed="false">
      <c r="A38" s="149"/>
      <c r="B38" s="149"/>
      <c r="C38" s="149"/>
      <c r="D38" s="149"/>
      <c r="E38" s="149"/>
      <c r="F38" s="149"/>
      <c r="G38" s="149"/>
      <c r="H38" s="149"/>
      <c r="I38" s="149"/>
    </row>
    <row r="39" customFormat="false" ht="6" hidden="false" customHeight="true" outlineLevel="0" collapsed="false">
      <c r="A39" s="149"/>
      <c r="B39" s="149"/>
      <c r="C39" s="149"/>
      <c r="D39" s="149"/>
      <c r="E39" s="149"/>
      <c r="F39" s="149"/>
      <c r="G39" s="149"/>
      <c r="H39" s="149"/>
      <c r="I39" s="149"/>
    </row>
    <row r="40" customFormat="false" ht="6" hidden="false" customHeight="true" outlineLevel="0" collapsed="false">
      <c r="A40" s="149"/>
      <c r="B40" s="149"/>
      <c r="C40" s="149"/>
      <c r="D40" s="149"/>
      <c r="E40" s="149"/>
      <c r="F40" s="149"/>
      <c r="G40" s="149"/>
      <c r="H40" s="149"/>
      <c r="I40" s="149"/>
    </row>
    <row r="41" customFormat="false" ht="6" hidden="false" customHeight="true" outlineLevel="0" collapsed="false">
      <c r="A41" s="149"/>
      <c r="B41" s="149"/>
      <c r="C41" s="149"/>
      <c r="D41" s="149"/>
      <c r="E41" s="149"/>
      <c r="F41" s="149"/>
      <c r="G41" s="149"/>
      <c r="H41" s="149"/>
      <c r="I41" s="149"/>
    </row>
    <row r="44" s="3" customFormat="true" ht="15.75" hidden="false" customHeight="false" outlineLevel="0" collapsed="false">
      <c r="A44" s="1"/>
      <c r="B44" s="60"/>
      <c r="C44" s="61"/>
      <c r="D44" s="61"/>
      <c r="F44" s="62"/>
      <c r="L44" s="63"/>
      <c r="N44" s="64"/>
      <c r="O44" s="64"/>
      <c r="P44" s="65"/>
    </row>
    <row r="56" s="3" customFormat="true" ht="12.75" hidden="false" customHeight="false" outlineLevel="0" collapsed="false">
      <c r="A56" s="1"/>
      <c r="B56" s="2"/>
      <c r="C56" s="1"/>
    </row>
  </sheetData>
  <mergeCells count="13">
    <mergeCell ref="A9:A10"/>
    <mergeCell ref="B9:B10"/>
    <mergeCell ref="C9:D10"/>
    <mergeCell ref="E9:E10"/>
    <mergeCell ref="F9:H9"/>
    <mergeCell ref="I9:I10"/>
    <mergeCell ref="C11:D11"/>
    <mergeCell ref="C12:D12"/>
    <mergeCell ref="C13:D13"/>
    <mergeCell ref="C14:D14"/>
    <mergeCell ref="C15:D15"/>
    <mergeCell ref="C16:D16"/>
    <mergeCell ref="A30:I41"/>
  </mergeCells>
  <printOptions headings="false" gridLines="false" gridLinesSet="true" horizontalCentered="false" verticalCentered="false"/>
  <pageMargins left="0.25" right="0.25" top="0.75" bottom="0.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LibreOffice/7.2.6.2$Windows_x86 LibreOffice_project/b0ec3a565991f7569a5a7f5d24fed7f52653d754</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2007-03-21T07:38:50Z</dcterms:created>
  <dc:creator>Tametajs</dc:creator>
  <dc:description/>
  <dc:language>lv-LV</dc:language>
  <cp:lastModifiedBy/>
  <cp:lastPrinted>2022-12-11T18:49:58Z</cp:lastPrinted>
  <dcterms:modified xsi:type="dcterms:W3CDTF">2022-12-12T10:33:22Z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